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8635" windowHeight="1329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AB22" i="2"/>
  <c r="AB23"/>
  <c r="AB24"/>
  <c r="AB25"/>
  <c r="AB26"/>
  <c r="AB27"/>
  <c r="AB28"/>
  <c r="AB29"/>
  <c r="AB30"/>
  <c r="AB21"/>
  <c r="AA30"/>
  <c r="AA22"/>
  <c r="AA23"/>
  <c r="AA24"/>
  <c r="AA25"/>
  <c r="AA26"/>
  <c r="AA27"/>
  <c r="AA28"/>
  <c r="AA29"/>
  <c r="AA21"/>
  <c r="AG9"/>
  <c r="AG10"/>
  <c r="AG11"/>
  <c r="AG12"/>
  <c r="AG13"/>
  <c r="AG14"/>
  <c r="AG15"/>
  <c r="AG16"/>
  <c r="AG17"/>
  <c r="AG18"/>
  <c r="AI18"/>
  <c r="AI17"/>
  <c r="AI16"/>
  <c r="AI15"/>
  <c r="AI14"/>
  <c r="AI13"/>
  <c r="AI12"/>
  <c r="AI11"/>
  <c r="AI10"/>
  <c r="AI9"/>
  <c r="AH18"/>
  <c r="AH17"/>
  <c r="AH16"/>
  <c r="AH15"/>
  <c r="AH14"/>
  <c r="AH13"/>
  <c r="AH12"/>
  <c r="AH11"/>
  <c r="AH10"/>
  <c r="AH9"/>
  <c r="Q46"/>
  <c r="Q42"/>
  <c r="Q38"/>
  <c r="Q34"/>
  <c r="Q30"/>
  <c r="Q26"/>
  <c r="Q22"/>
  <c r="Q18"/>
  <c r="Q14"/>
  <c r="Q11"/>
  <c r="Q45"/>
  <c r="Q41"/>
  <c r="Q37"/>
  <c r="Q33"/>
  <c r="Q29"/>
  <c r="Q25"/>
  <c r="Q21"/>
  <c r="Q17"/>
  <c r="Q13"/>
  <c r="Q10"/>
  <c r="AA18"/>
  <c r="AA17"/>
  <c r="AA16"/>
  <c r="AA15"/>
  <c r="AA14"/>
  <c r="K30"/>
  <c r="AA13"/>
  <c r="AA12"/>
  <c r="AA11"/>
  <c r="AA10"/>
  <c r="AA9"/>
  <c r="P46"/>
  <c r="O46"/>
  <c r="N46"/>
  <c r="M46"/>
  <c r="P45"/>
  <c r="O45"/>
  <c r="N45"/>
  <c r="M45"/>
  <c r="P42"/>
  <c r="O42"/>
  <c r="N42"/>
  <c r="M42"/>
  <c r="P41"/>
  <c r="O41"/>
  <c r="N41"/>
  <c r="M41"/>
  <c r="P38"/>
  <c r="O38"/>
  <c r="N38"/>
  <c r="M38"/>
  <c r="P37"/>
  <c r="O37"/>
  <c r="N37"/>
  <c r="M37"/>
  <c r="P34"/>
  <c r="O34"/>
  <c r="N34"/>
  <c r="M34"/>
  <c r="P33"/>
  <c r="O33"/>
  <c r="N33"/>
  <c r="M33"/>
  <c r="P30"/>
  <c r="O30"/>
  <c r="N30"/>
  <c r="M30"/>
  <c r="P29"/>
  <c r="O29"/>
  <c r="N29"/>
  <c r="M29"/>
  <c r="P26"/>
  <c r="O26"/>
  <c r="N26"/>
  <c r="M26"/>
  <c r="P25"/>
  <c r="O25"/>
  <c r="N25"/>
  <c r="M25"/>
  <c r="P22"/>
  <c r="O22"/>
  <c r="N22"/>
  <c r="M22"/>
  <c r="P21"/>
  <c r="O21"/>
  <c r="N21"/>
  <c r="M21"/>
  <c r="P18"/>
  <c r="O18"/>
  <c r="N18"/>
  <c r="M18"/>
  <c r="P17"/>
  <c r="O17"/>
  <c r="N17"/>
  <c r="M17"/>
  <c r="P14"/>
  <c r="O14"/>
  <c r="N14"/>
  <c r="M14"/>
  <c r="P13"/>
  <c r="O13"/>
  <c r="N13"/>
  <c r="M13"/>
  <c r="K46"/>
  <c r="K42"/>
  <c r="K38"/>
  <c r="K34"/>
  <c r="K26"/>
  <c r="K22"/>
  <c r="K18"/>
  <c r="K14"/>
  <c r="P10"/>
  <c r="O10"/>
  <c r="N10"/>
  <c r="M10"/>
  <c r="P11"/>
  <c r="M11"/>
  <c r="O11"/>
  <c r="N11"/>
  <c r="K10"/>
  <c r="G47"/>
  <c r="E47"/>
  <c r="G46"/>
  <c r="E46"/>
  <c r="G25"/>
  <c r="E25"/>
  <c r="G22"/>
  <c r="E22"/>
  <c r="G8"/>
  <c r="E8"/>
  <c r="G10"/>
  <c r="E10"/>
  <c r="G18"/>
  <c r="E18"/>
  <c r="G11"/>
  <c r="E11"/>
  <c r="G28"/>
  <c r="E28"/>
  <c r="G23"/>
  <c r="E23"/>
  <c r="G32"/>
  <c r="E32"/>
  <c r="G38"/>
  <c r="E38"/>
  <c r="G45"/>
  <c r="E45"/>
  <c r="G44"/>
  <c r="E44"/>
  <c r="G41"/>
  <c r="E41"/>
  <c r="G42"/>
  <c r="E42"/>
  <c r="G40"/>
  <c r="E40"/>
  <c r="G39"/>
  <c r="E39"/>
  <c r="G43"/>
  <c r="E43"/>
  <c r="G34"/>
  <c r="E34"/>
  <c r="G33"/>
  <c r="E33"/>
  <c r="G27"/>
  <c r="E27"/>
  <c r="G36"/>
  <c r="E36"/>
  <c r="G30"/>
  <c r="E30"/>
  <c r="G20"/>
  <c r="E20"/>
  <c r="G21"/>
  <c r="E21"/>
  <c r="G15"/>
  <c r="E15"/>
  <c r="G19"/>
  <c r="E19"/>
  <c r="G17"/>
  <c r="E17"/>
  <c r="G13"/>
  <c r="E13"/>
  <c r="G35"/>
  <c r="E35"/>
  <c r="G37"/>
  <c r="E37"/>
  <c r="G31"/>
  <c r="E31"/>
  <c r="G29"/>
  <c r="E29"/>
  <c r="G26"/>
  <c r="E26"/>
  <c r="G24"/>
  <c r="E24"/>
  <c r="G16"/>
  <c r="E16"/>
  <c r="G14"/>
  <c r="E14"/>
  <c r="G12"/>
  <c r="E12"/>
  <c r="G9"/>
  <c r="E9"/>
  <c r="G7"/>
  <c r="E7"/>
  <c r="E46" i="1"/>
  <c r="G4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6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7"/>
  <c r="G6"/>
</calcChain>
</file>

<file path=xl/sharedStrings.xml><?xml version="1.0" encoding="utf-8"?>
<sst xmlns="http://schemas.openxmlformats.org/spreadsheetml/2006/main" count="68" uniqueCount="27">
  <si>
    <t>Test</t>
  </si>
  <si>
    <t>flour</t>
  </si>
  <si>
    <t>Ma</t>
  </si>
  <si>
    <t>Ms</t>
  </si>
  <si>
    <t>dp</t>
  </si>
  <si>
    <t>SLR</t>
  </si>
  <si>
    <t>cwp</t>
  </si>
  <si>
    <t>Re</t>
  </si>
  <si>
    <t>v susp=</t>
  </si>
  <si>
    <t>1,38 mm</t>
  </si>
  <si>
    <t>t/hr</t>
  </si>
  <si>
    <t>Too low velocity</t>
  </si>
  <si>
    <t>* 10^5</t>
  </si>
  <si>
    <t>material constant</t>
  </si>
  <si>
    <t>80 micron</t>
  </si>
  <si>
    <t>40a</t>
  </si>
  <si>
    <t>mu</t>
  </si>
  <si>
    <t>cwp=</t>
  </si>
  <si>
    <t>Re ^</t>
  </si>
  <si>
    <t>beta</t>
  </si>
  <si>
    <t>a</t>
  </si>
  <si>
    <t>Re av</t>
  </si>
  <si>
    <t>cwp av</t>
  </si>
  <si>
    <t>Constant length =</t>
  </si>
  <si>
    <t>50 m</t>
  </si>
  <si>
    <t>dia 53 mm</t>
  </si>
  <si>
    <t xml:space="preserve">9 bends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</si>
</sst>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2" fontId="1" fillId="3" borderId="17" xfId="0" applyNumberFormat="1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>
        <c:manualLayout>
          <c:layoutTarget val="inner"/>
          <c:xMode val="edge"/>
          <c:yMode val="edge"/>
          <c:x val="7.2070836651036613E-2"/>
          <c:y val="9.5090528938120034E-2"/>
          <c:w val="0.75810242118611582"/>
          <c:h val="0.83150638373593111"/>
        </c:manualLayout>
      </c:layout>
      <c:scatterChart>
        <c:scatterStyle val="smoothMarker"/>
        <c:ser>
          <c:idx val="1"/>
          <c:order val="0"/>
          <c:tx>
            <c:v>dp=fSLR</c:v>
          </c:tx>
          <c:marker>
            <c:symbol val="none"/>
          </c:marker>
          <c:xVal>
            <c:numRef>
              <c:f>Blad1!$G$6:$G$45</c:f>
              <c:numCache>
                <c:formatCode>0.00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42.334710743801651</c:v>
                </c:pt>
                <c:pt idx="7">
                  <c:v>45.371428571428567</c:v>
                </c:pt>
                <c:pt idx="8">
                  <c:v>49.790794979079493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56.969696969696962</c:v>
                </c:pt>
                <c:pt idx="19">
                  <c:v>43.973429951690825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71.47783251231526</c:v>
                </c:pt>
                <c:pt idx="23">
                  <c:v>67.127071823204417</c:v>
                </c:pt>
                <c:pt idx="24">
                  <c:v>68.68512110726644</c:v>
                </c:pt>
                <c:pt idx="25">
                  <c:v>71.111111111111114</c:v>
                </c:pt>
                <c:pt idx="26">
                  <c:v>70.537634408602145</c:v>
                </c:pt>
                <c:pt idx="27">
                  <c:v>73.584905660377359</c:v>
                </c:pt>
                <c:pt idx="28">
                  <c:v>89.004739336492889</c:v>
                </c:pt>
                <c:pt idx="29">
                  <c:v>62.04081632653061</c:v>
                </c:pt>
                <c:pt idx="30">
                  <c:v>51.199999999999996</c:v>
                </c:pt>
                <c:pt idx="31">
                  <c:v>41.02209944751381</c:v>
                </c:pt>
                <c:pt idx="32">
                  <c:v>44.045454545454547</c:v>
                </c:pt>
                <c:pt idx="33">
                  <c:v>23.598673300165839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Blad1!$F$6:$F$45</c:f>
              <c:numCache>
                <c:formatCode>General</c:formatCode>
                <c:ptCount val="40"/>
                <c:pt idx="0">
                  <c:v>130</c:v>
                </c:pt>
                <c:pt idx="1">
                  <c:v>115</c:v>
                </c:pt>
                <c:pt idx="2">
                  <c:v>195</c:v>
                </c:pt>
                <c:pt idx="3">
                  <c:v>155</c:v>
                </c:pt>
                <c:pt idx="4">
                  <c:v>120</c:v>
                </c:pt>
                <c:pt idx="5">
                  <c:v>170</c:v>
                </c:pt>
                <c:pt idx="6">
                  <c:v>140</c:v>
                </c:pt>
                <c:pt idx="7">
                  <c:v>110</c:v>
                </c:pt>
                <c:pt idx="8">
                  <c:v>160</c:v>
                </c:pt>
                <c:pt idx="9">
                  <c:v>135</c:v>
                </c:pt>
                <c:pt idx="10">
                  <c:v>110</c:v>
                </c:pt>
                <c:pt idx="11">
                  <c:v>235</c:v>
                </c:pt>
                <c:pt idx="12">
                  <c:v>190</c:v>
                </c:pt>
                <c:pt idx="13">
                  <c:v>150</c:v>
                </c:pt>
                <c:pt idx="14">
                  <c:v>320</c:v>
                </c:pt>
                <c:pt idx="15">
                  <c:v>250</c:v>
                </c:pt>
                <c:pt idx="16">
                  <c:v>260</c:v>
                </c:pt>
                <c:pt idx="17">
                  <c:v>220</c:v>
                </c:pt>
                <c:pt idx="18">
                  <c:v>170</c:v>
                </c:pt>
                <c:pt idx="19">
                  <c:v>290</c:v>
                </c:pt>
                <c:pt idx="20">
                  <c:v>240</c:v>
                </c:pt>
                <c:pt idx="21">
                  <c:v>300</c:v>
                </c:pt>
                <c:pt idx="22">
                  <c:v>260</c:v>
                </c:pt>
                <c:pt idx="23">
                  <c:v>150</c:v>
                </c:pt>
                <c:pt idx="24">
                  <c:v>125</c:v>
                </c:pt>
                <c:pt idx="25">
                  <c:v>100</c:v>
                </c:pt>
                <c:pt idx="26">
                  <c:v>185</c:v>
                </c:pt>
                <c:pt idx="27">
                  <c:v>160</c:v>
                </c:pt>
                <c:pt idx="28">
                  <c:v>120</c:v>
                </c:pt>
                <c:pt idx="29">
                  <c:v>90</c:v>
                </c:pt>
                <c:pt idx="30">
                  <c:v>70</c:v>
                </c:pt>
                <c:pt idx="31">
                  <c:v>100</c:v>
                </c:pt>
                <c:pt idx="32">
                  <c:v>70</c:v>
                </c:pt>
                <c:pt idx="33">
                  <c:v>110</c:v>
                </c:pt>
                <c:pt idx="34">
                  <c:v>70</c:v>
                </c:pt>
                <c:pt idx="35">
                  <c:v>70</c:v>
                </c:pt>
                <c:pt idx="36">
                  <c:v>130</c:v>
                </c:pt>
                <c:pt idx="37">
                  <c:v>230</c:v>
                </c:pt>
                <c:pt idx="38">
                  <c:v>330</c:v>
                </c:pt>
                <c:pt idx="39">
                  <c:v>60</c:v>
                </c:pt>
              </c:numCache>
            </c:numRef>
          </c:yVal>
          <c:smooth val="1"/>
        </c:ser>
        <c:axId val="60616064"/>
        <c:axId val="60732544"/>
      </c:scatterChart>
      <c:valAx>
        <c:axId val="60616064"/>
        <c:scaling>
          <c:orientation val="minMax"/>
        </c:scaling>
        <c:axPos val="b"/>
        <c:numFmt formatCode="0.00" sourceLinked="1"/>
        <c:tickLblPos val="nextTo"/>
        <c:crossAx val="60732544"/>
        <c:crosses val="autoZero"/>
        <c:crossBetween val="midCat"/>
      </c:valAx>
      <c:valAx>
        <c:axId val="60732544"/>
        <c:scaling>
          <c:orientation val="minMax"/>
        </c:scaling>
        <c:axPos val="l"/>
        <c:majorGridlines/>
        <c:numFmt formatCode="General" sourceLinked="1"/>
        <c:tickLblPos val="nextTo"/>
        <c:crossAx val="606160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Blad2!$L$26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17480227471566054"/>
                  <c:y val="-0.61053988043161267"/>
                </c:manualLayout>
              </c:layout>
              <c:numFmt formatCode="General" sourceLinked="0"/>
            </c:trendlineLbl>
          </c:trendline>
          <c:xVal>
            <c:numRef>
              <c:f>Blad2!$M$25:$P$25</c:f>
              <c:numCache>
                <c:formatCode>General</c:formatCode>
                <c:ptCount val="4"/>
                <c:pt idx="0">
                  <c:v>0.95599999999999996</c:v>
                </c:pt>
                <c:pt idx="1">
                  <c:v>0.45800000000000002</c:v>
                </c:pt>
                <c:pt idx="2">
                  <c:v>0.73299999999999998</c:v>
                </c:pt>
                <c:pt idx="3">
                  <c:v>1.3089999999999999</c:v>
                </c:pt>
              </c:numCache>
            </c:numRef>
          </c:xVal>
          <c:yVal>
            <c:numRef>
              <c:f>Blad2!$M$26:$P$26</c:f>
              <c:numCache>
                <c:formatCode>General</c:formatCode>
                <c:ptCount val="4"/>
                <c:pt idx="0">
                  <c:v>9.3486100000000003E-3</c:v>
                </c:pt>
                <c:pt idx="1">
                  <c:v>2.00626E-2</c:v>
                </c:pt>
                <c:pt idx="2">
                  <c:v>1.2233300000000001E-2</c:v>
                </c:pt>
                <c:pt idx="3">
                  <c:v>3.7477600000000002E-3</c:v>
                </c:pt>
              </c:numCache>
            </c:numRef>
          </c:yVal>
          <c:smooth val="1"/>
        </c:ser>
        <c:axId val="75454336"/>
        <c:axId val="74635904"/>
      </c:scatterChart>
      <c:valAx>
        <c:axId val="75454336"/>
        <c:scaling>
          <c:orientation val="minMax"/>
        </c:scaling>
        <c:axPos val="b"/>
        <c:numFmt formatCode="General" sourceLinked="1"/>
        <c:tickLblPos val="nextTo"/>
        <c:crossAx val="74635904"/>
        <c:crosses val="autoZero"/>
        <c:crossBetween val="midCat"/>
      </c:valAx>
      <c:valAx>
        <c:axId val="74635904"/>
        <c:scaling>
          <c:orientation val="minMax"/>
        </c:scaling>
        <c:axPos val="l"/>
        <c:majorGridlines/>
        <c:numFmt formatCode="General" sourceLinked="1"/>
        <c:tickLblPos val="nextTo"/>
        <c:crossAx val="75454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Blad2!$L$30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22654986876640421"/>
                  <c:y val="-0.63013661753819239"/>
                </c:manualLayout>
              </c:layout>
              <c:numFmt formatCode="General" sourceLinked="0"/>
            </c:trendlineLbl>
          </c:trendline>
          <c:xVal>
            <c:numRef>
              <c:f>Blad2!$M$29:$P$29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1.038</c:v>
                </c:pt>
                <c:pt idx="2">
                  <c:v>0.27800000000000002</c:v>
                </c:pt>
                <c:pt idx="3">
                  <c:v>0.442</c:v>
                </c:pt>
              </c:numCache>
            </c:numRef>
          </c:xVal>
          <c:yVal>
            <c:numRef>
              <c:f>Blad2!$M$30:$P$30</c:f>
              <c:numCache>
                <c:formatCode>General</c:formatCode>
                <c:ptCount val="4"/>
                <c:pt idx="0">
                  <c:v>1.4709699999999999E-2</c:v>
                </c:pt>
                <c:pt idx="1">
                  <c:v>9.5628999999999992E-3</c:v>
                </c:pt>
                <c:pt idx="2">
                  <c:v>3.7726999999999997E-2</c:v>
                </c:pt>
                <c:pt idx="3">
                  <c:v>2.2247200000000002E-2</c:v>
                </c:pt>
              </c:numCache>
            </c:numRef>
          </c:yVal>
          <c:smooth val="1"/>
        </c:ser>
        <c:axId val="56348672"/>
        <c:axId val="88014208"/>
      </c:scatterChart>
      <c:valAx>
        <c:axId val="56348672"/>
        <c:scaling>
          <c:orientation val="minMax"/>
        </c:scaling>
        <c:axPos val="b"/>
        <c:numFmt formatCode="General" sourceLinked="1"/>
        <c:tickLblPos val="nextTo"/>
        <c:crossAx val="88014208"/>
        <c:crosses val="autoZero"/>
        <c:crossBetween val="midCat"/>
      </c:valAx>
      <c:valAx>
        <c:axId val="88014208"/>
        <c:scaling>
          <c:orientation val="minMax"/>
        </c:scaling>
        <c:axPos val="l"/>
        <c:majorGridlines/>
        <c:numFmt formatCode="General" sourceLinked="1"/>
        <c:tickLblPos val="nextTo"/>
        <c:crossAx val="563486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Blad2!$L$34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16852777777777778"/>
                  <c:y val="-0.59596347331583555"/>
                </c:manualLayout>
              </c:layout>
              <c:numFmt formatCode="General" sourceLinked="0"/>
            </c:trendlineLbl>
          </c:trendline>
          <c:xVal>
            <c:numRef>
              <c:f>Blad2!$M$33:$P$33</c:f>
              <c:numCache>
                <c:formatCode>General</c:formatCode>
                <c:ptCount val="4"/>
                <c:pt idx="0">
                  <c:v>0.81399999999999995</c:v>
                </c:pt>
                <c:pt idx="1">
                  <c:v>0.60299999999999998</c:v>
                </c:pt>
                <c:pt idx="2">
                  <c:v>0.17299999999999999</c:v>
                </c:pt>
                <c:pt idx="3">
                  <c:v>0.81699999999999995</c:v>
                </c:pt>
              </c:numCache>
            </c:numRef>
          </c:xVal>
          <c:yVal>
            <c:numRef>
              <c:f>Blad2!$M$34:$P$34</c:f>
              <c:numCache>
                <c:formatCode>General</c:formatCode>
                <c:ptCount val="4"/>
                <c:pt idx="0">
                  <c:v>1.0651799999999999E-2</c:v>
                </c:pt>
                <c:pt idx="1">
                  <c:v>1.40836E-2</c:v>
                </c:pt>
                <c:pt idx="2">
                  <c:v>4.05977E-2</c:v>
                </c:pt>
                <c:pt idx="3">
                  <c:v>8.7559999999999999E-3</c:v>
                </c:pt>
              </c:numCache>
            </c:numRef>
          </c:yVal>
          <c:smooth val="1"/>
        </c:ser>
        <c:axId val="87822720"/>
        <c:axId val="74364032"/>
      </c:scatterChart>
      <c:valAx>
        <c:axId val="87822720"/>
        <c:scaling>
          <c:orientation val="minMax"/>
        </c:scaling>
        <c:axPos val="b"/>
        <c:numFmt formatCode="General" sourceLinked="1"/>
        <c:tickLblPos val="nextTo"/>
        <c:crossAx val="74364032"/>
        <c:crosses val="autoZero"/>
        <c:crossBetween val="midCat"/>
      </c:valAx>
      <c:valAx>
        <c:axId val="74364032"/>
        <c:scaling>
          <c:orientation val="minMax"/>
        </c:scaling>
        <c:axPos val="l"/>
        <c:majorGridlines/>
        <c:numFmt formatCode="General" sourceLinked="1"/>
        <c:tickLblPos val="nextTo"/>
        <c:crossAx val="878227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Blad2!$L$38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16015879265091865"/>
                  <c:y val="-0.62361621463983674"/>
                </c:manualLayout>
              </c:layout>
              <c:numFmt formatCode="General" sourceLinked="0"/>
            </c:trendlineLbl>
          </c:trendline>
          <c:xVal>
            <c:numRef>
              <c:f>Blad2!$M$37:$P$37</c:f>
              <c:numCache>
                <c:formatCode>General</c:formatCode>
                <c:ptCount val="4"/>
                <c:pt idx="0">
                  <c:v>1.024</c:v>
                </c:pt>
                <c:pt idx="1">
                  <c:v>0.36</c:v>
                </c:pt>
                <c:pt idx="2">
                  <c:v>0.61699999999999999</c:v>
                </c:pt>
                <c:pt idx="3">
                  <c:v>0.48199999999999998</c:v>
                </c:pt>
              </c:numCache>
            </c:numRef>
          </c:xVal>
          <c:yVal>
            <c:numRef>
              <c:f>Blad2!$M$38:$P$38</c:f>
              <c:numCache>
                <c:formatCode>General</c:formatCode>
                <c:ptCount val="4"/>
                <c:pt idx="0">
                  <c:v>5.1021900000000004E-3</c:v>
                </c:pt>
                <c:pt idx="1">
                  <c:v>2.5786E-2</c:v>
                </c:pt>
                <c:pt idx="2">
                  <c:v>1.0175E-2</c:v>
                </c:pt>
                <c:pt idx="3">
                  <c:v>1.5299800000000001E-2</c:v>
                </c:pt>
              </c:numCache>
            </c:numRef>
          </c:yVal>
          <c:smooth val="1"/>
        </c:ser>
        <c:axId val="88673664"/>
        <c:axId val="88672128"/>
      </c:scatterChart>
      <c:valAx>
        <c:axId val="88673664"/>
        <c:scaling>
          <c:orientation val="minMax"/>
        </c:scaling>
        <c:axPos val="b"/>
        <c:numFmt formatCode="General" sourceLinked="1"/>
        <c:tickLblPos val="nextTo"/>
        <c:crossAx val="88672128"/>
        <c:crosses val="autoZero"/>
        <c:crossBetween val="midCat"/>
      </c:valAx>
      <c:valAx>
        <c:axId val="88672128"/>
        <c:scaling>
          <c:orientation val="minMax"/>
        </c:scaling>
        <c:axPos val="l"/>
        <c:majorGridlines/>
        <c:numFmt formatCode="General" sourceLinked="1"/>
        <c:tickLblPos val="nextTo"/>
        <c:crossAx val="886736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Blad2!$L$42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31066622922134735"/>
                  <c:y val="-0.61441819772528439"/>
                </c:manualLayout>
              </c:layout>
              <c:numFmt formatCode="General" sourceLinked="0"/>
            </c:trendlineLbl>
          </c:trendline>
          <c:xVal>
            <c:numRef>
              <c:f>Blad2!$M$41:$P$41</c:f>
              <c:numCache>
                <c:formatCode>General</c:formatCode>
                <c:ptCount val="4"/>
                <c:pt idx="0">
                  <c:v>0.248</c:v>
                </c:pt>
                <c:pt idx="1">
                  <c:v>0.45600000000000002</c:v>
                </c:pt>
                <c:pt idx="2">
                  <c:v>0.36499999999999999</c:v>
                </c:pt>
                <c:pt idx="3">
                  <c:v>0.57799999999999996</c:v>
                </c:pt>
              </c:numCache>
            </c:numRef>
          </c:xVal>
          <c:yVal>
            <c:numRef>
              <c:f>Blad2!$M$42:$P$42</c:f>
              <c:numCache>
                <c:formatCode>General</c:formatCode>
                <c:ptCount val="4"/>
                <c:pt idx="0">
                  <c:v>4.0252000000000003E-2</c:v>
                </c:pt>
                <c:pt idx="1">
                  <c:v>1.5803560000000001E-2</c:v>
                </c:pt>
                <c:pt idx="2">
                  <c:v>2.0885600000000001E-2</c:v>
                </c:pt>
                <c:pt idx="3">
                  <c:v>9.0503000000000007E-3</c:v>
                </c:pt>
              </c:numCache>
            </c:numRef>
          </c:yVal>
          <c:smooth val="1"/>
        </c:ser>
        <c:axId val="90470272"/>
        <c:axId val="88144128"/>
      </c:scatterChart>
      <c:valAx>
        <c:axId val="90470272"/>
        <c:scaling>
          <c:orientation val="minMax"/>
        </c:scaling>
        <c:axPos val="b"/>
        <c:numFmt formatCode="General" sourceLinked="1"/>
        <c:tickLblPos val="nextTo"/>
        <c:crossAx val="88144128"/>
        <c:crosses val="autoZero"/>
        <c:crossBetween val="midCat"/>
      </c:valAx>
      <c:valAx>
        <c:axId val="88144128"/>
        <c:scaling>
          <c:orientation val="minMax"/>
        </c:scaling>
        <c:axPos val="l"/>
        <c:majorGridlines/>
        <c:numFmt formatCode="General" sourceLinked="1"/>
        <c:tickLblPos val="nextTo"/>
        <c:crossAx val="90470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Blad2!$L$46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35157130358705163"/>
                  <c:y val="-0.65881452318460187"/>
                </c:manualLayout>
              </c:layout>
              <c:numFmt formatCode="General" sourceLinked="0"/>
            </c:trendlineLbl>
          </c:trendline>
          <c:xVal>
            <c:numRef>
              <c:f>Blad2!$M$45:$P$45</c:f>
              <c:numCache>
                <c:formatCode>General</c:formatCode>
                <c:ptCount val="4"/>
                <c:pt idx="0">
                  <c:v>0.22700000000000001</c:v>
                </c:pt>
                <c:pt idx="1">
                  <c:v>0.76200000000000001</c:v>
                </c:pt>
                <c:pt idx="2">
                  <c:v>0.47599999999999998</c:v>
                </c:pt>
                <c:pt idx="3">
                  <c:v>0.26600000000000001</c:v>
                </c:pt>
              </c:numCache>
            </c:numRef>
          </c:xVal>
          <c:yVal>
            <c:numRef>
              <c:f>Blad2!$M$46:$P$46</c:f>
              <c:numCache>
                <c:formatCode>General</c:formatCode>
                <c:ptCount val="4"/>
                <c:pt idx="0">
                  <c:v>4.5023599999999997E-2</c:v>
                </c:pt>
                <c:pt idx="1">
                  <c:v>7.1414800000000004E-3</c:v>
                </c:pt>
                <c:pt idx="2">
                  <c:v>1.33455E-2</c:v>
                </c:pt>
                <c:pt idx="3">
                  <c:v>2.5654E-2</c:v>
                </c:pt>
              </c:numCache>
            </c:numRef>
          </c:yVal>
          <c:smooth val="1"/>
        </c:ser>
        <c:axId val="101329152"/>
        <c:axId val="101327232"/>
      </c:scatterChart>
      <c:valAx>
        <c:axId val="101329152"/>
        <c:scaling>
          <c:orientation val="minMax"/>
        </c:scaling>
        <c:axPos val="b"/>
        <c:numFmt formatCode="General" sourceLinked="1"/>
        <c:tickLblPos val="nextTo"/>
        <c:crossAx val="101327232"/>
        <c:crosses val="autoZero"/>
        <c:crossBetween val="midCat"/>
      </c:valAx>
      <c:valAx>
        <c:axId val="101327232"/>
        <c:scaling>
          <c:orientation val="minMax"/>
        </c:scaling>
        <c:axPos val="l"/>
        <c:majorGridlines/>
        <c:numFmt formatCode="General" sourceLinked="1"/>
        <c:tickLblPos val="nextTo"/>
        <c:crossAx val="101329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a=f(mu)</c:v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29224890638670165"/>
                  <c:y val="-0.59892315543890351"/>
                </c:manualLayout>
              </c:layout>
              <c:numFmt formatCode="General" sourceLinked="0"/>
            </c:trendlineLbl>
          </c:trendline>
          <c:xVal>
            <c:numRef>
              <c:f>Blad2!$AA$9:$AA$18</c:f>
              <c:numCache>
                <c:formatCode>General</c:formatCode>
                <c:ptCount val="10"/>
                <c:pt idx="0">
                  <c:v>16.344876296338274</c:v>
                </c:pt>
                <c:pt idx="1">
                  <c:v>26.15678570886962</c:v>
                </c:pt>
                <c:pt idx="2">
                  <c:v>32.2380189691075</c:v>
                </c:pt>
                <c:pt idx="3">
                  <c:v>37.754602857034996</c:v>
                </c:pt>
                <c:pt idx="4">
                  <c:v>41.507260548643465</c:v>
                </c:pt>
                <c:pt idx="5">
                  <c:v>45.221612270234672</c:v>
                </c:pt>
                <c:pt idx="6">
                  <c:v>52.705976494058604</c:v>
                </c:pt>
                <c:pt idx="7">
                  <c:v>58.228080698448366</c:v>
                </c:pt>
                <c:pt idx="8">
                  <c:v>69.365234612546033</c:v>
                </c:pt>
                <c:pt idx="9">
                  <c:v>85.407113279735398</c:v>
                </c:pt>
              </c:numCache>
            </c:numRef>
          </c:xVal>
          <c:yVal>
            <c:numRef>
              <c:f>Blad2!$AC$9:$AC$18</c:f>
              <c:numCache>
                <c:formatCode>General</c:formatCode>
                <c:ptCount val="10"/>
                <c:pt idx="0">
                  <c:v>1.2800000000000001E-2</c:v>
                </c:pt>
                <c:pt idx="1">
                  <c:v>1.2500000000000001E-2</c:v>
                </c:pt>
                <c:pt idx="2">
                  <c:v>1.0200000000000001E-2</c:v>
                </c:pt>
                <c:pt idx="3">
                  <c:v>0.01</c:v>
                </c:pt>
                <c:pt idx="4">
                  <c:v>6.8999999999999999E-3</c:v>
                </c:pt>
                <c:pt idx="5">
                  <c:v>9.4999999999999998E-3</c:v>
                </c:pt>
                <c:pt idx="6">
                  <c:v>8.2000000000000007E-3</c:v>
                </c:pt>
                <c:pt idx="7">
                  <c:v>5.1000000000000004E-3</c:v>
                </c:pt>
                <c:pt idx="8">
                  <c:v>3.8E-3</c:v>
                </c:pt>
                <c:pt idx="9">
                  <c:v>4.7000000000000002E-3</c:v>
                </c:pt>
              </c:numCache>
            </c:numRef>
          </c:yVal>
          <c:smooth val="1"/>
        </c:ser>
        <c:axId val="89716992"/>
        <c:axId val="88059264"/>
      </c:scatterChart>
      <c:valAx>
        <c:axId val="89716992"/>
        <c:scaling>
          <c:orientation val="minMax"/>
        </c:scaling>
        <c:axPos val="b"/>
        <c:numFmt formatCode="General" sourceLinked="1"/>
        <c:tickLblPos val="nextTo"/>
        <c:crossAx val="88059264"/>
        <c:crosses val="autoZero"/>
        <c:crossBetween val="midCat"/>
      </c:valAx>
      <c:valAx>
        <c:axId val="88059264"/>
        <c:scaling>
          <c:orientation val="minMax"/>
        </c:scaling>
        <c:axPos val="l"/>
        <c:majorGridlines/>
        <c:numFmt formatCode="General" sourceLinked="1"/>
        <c:tickLblPos val="nextTo"/>
        <c:crossAx val="897169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beta=f(mu)</c:v>
          </c:tx>
          <c:marker>
            <c:symbol val="none"/>
          </c:marker>
          <c:trendline>
            <c:trendlineType val="log"/>
            <c:dispEq val="1"/>
            <c:trendlineLbl>
              <c:layout>
                <c:manualLayout>
                  <c:x val="0.3769374453193351"/>
                  <c:y val="-0.72152158063575389"/>
                </c:manualLayout>
              </c:layout>
              <c:numFmt formatCode="General" sourceLinked="0"/>
            </c:trendlineLbl>
          </c:trendline>
          <c:xVal>
            <c:numRef>
              <c:f>Blad2!$AA$22:$AA$30</c:f>
              <c:numCache>
                <c:formatCode>General</c:formatCode>
                <c:ptCount val="9"/>
                <c:pt idx="0">
                  <c:v>16.344876296338274</c:v>
                </c:pt>
                <c:pt idx="1">
                  <c:v>26.15678570886962</c:v>
                </c:pt>
                <c:pt idx="2">
                  <c:v>32.2380189691075</c:v>
                </c:pt>
                <c:pt idx="3">
                  <c:v>37.754602857034996</c:v>
                </c:pt>
                <c:pt idx="4">
                  <c:v>41.507260548643465</c:v>
                </c:pt>
                <c:pt idx="5">
                  <c:v>45.221612270234672</c:v>
                </c:pt>
                <c:pt idx="6">
                  <c:v>52.705976494058604</c:v>
                </c:pt>
                <c:pt idx="7">
                  <c:v>58.228080698448366</c:v>
                </c:pt>
                <c:pt idx="8">
                  <c:v>69.365234612546033</c:v>
                </c:pt>
              </c:numCache>
            </c:numRef>
          </c:xVal>
          <c:yVal>
            <c:numRef>
              <c:f>Blad2!$AE$9:$AE$18</c:f>
              <c:numCache>
                <c:formatCode>General</c:formatCode>
                <c:ptCount val="10"/>
                <c:pt idx="0">
                  <c:v>-0.17899999999999999</c:v>
                </c:pt>
                <c:pt idx="1">
                  <c:v>-0.158</c:v>
                </c:pt>
                <c:pt idx="2">
                  <c:v>-1.1519999999999999</c:v>
                </c:pt>
                <c:pt idx="3">
                  <c:v>-1.107</c:v>
                </c:pt>
                <c:pt idx="4">
                  <c:v>-1.5189999999999999</c:v>
                </c:pt>
                <c:pt idx="5">
                  <c:v>-1.052</c:v>
                </c:pt>
                <c:pt idx="6">
                  <c:v>-0.91700000000000004</c:v>
                </c:pt>
                <c:pt idx="7">
                  <c:v>-1.54</c:v>
                </c:pt>
                <c:pt idx="8">
                  <c:v>-1.7150000000000001</c:v>
                </c:pt>
                <c:pt idx="9">
                  <c:v>-1.413</c:v>
                </c:pt>
              </c:numCache>
            </c:numRef>
          </c:yVal>
          <c:smooth val="1"/>
        </c:ser>
        <c:axId val="100412800"/>
        <c:axId val="100409344"/>
      </c:scatterChart>
      <c:valAx>
        <c:axId val="100412800"/>
        <c:scaling>
          <c:orientation val="minMax"/>
        </c:scaling>
        <c:axPos val="b"/>
        <c:numFmt formatCode="General" sourceLinked="1"/>
        <c:tickLblPos val="nextTo"/>
        <c:crossAx val="100409344"/>
        <c:crosses val="autoZero"/>
        <c:crossBetween val="midCat"/>
      </c:valAx>
      <c:valAx>
        <c:axId val="100409344"/>
        <c:scaling>
          <c:orientation val="minMax"/>
        </c:scaling>
        <c:axPos val="l"/>
        <c:majorGridlines/>
        <c:numFmt formatCode="General" sourceLinked="1"/>
        <c:tickLblPos val="nextTo"/>
        <c:crossAx val="1004128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cwp=f(mu)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SLR=f(mu)</c:v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31853886374439416"/>
                  <c:y val="-0.26614259048681588"/>
                </c:manualLayout>
              </c:layout>
              <c:numFmt formatCode="General" sourceLinked="0"/>
            </c:trendlineLbl>
          </c:trendline>
          <c:xVal>
            <c:numRef>
              <c:f>Blad2!$G$7:$G$46</c:f>
              <c:numCache>
                <c:formatCode>0.00</c:formatCode>
                <c:ptCount val="40"/>
                <c:pt idx="0">
                  <c:v>15.440289505428227</c:v>
                </c:pt>
                <c:pt idx="1">
                  <c:v>15.440289505428227</c:v>
                </c:pt>
                <c:pt idx="2">
                  <c:v>15.838926174496644</c:v>
                </c:pt>
                <c:pt idx="3">
                  <c:v>18.66</c:v>
                </c:pt>
                <c:pt idx="4">
                  <c:v>23.598673300165839</c:v>
                </c:pt>
                <c:pt idx="5">
                  <c:v>24.818401937046001</c:v>
                </c:pt>
                <c:pt idx="6">
                  <c:v>27.556512378902045</c:v>
                </c:pt>
                <c:pt idx="7">
                  <c:v>28.653555219364595</c:v>
                </c:pt>
                <c:pt idx="8">
                  <c:v>30.683760683760681</c:v>
                </c:pt>
                <c:pt idx="9">
                  <c:v>31.8</c:v>
                </c:pt>
                <c:pt idx="10">
                  <c:v>32.705248990578738</c:v>
                </c:pt>
                <c:pt idx="11">
                  <c:v>33.763066202090592</c:v>
                </c:pt>
                <c:pt idx="12">
                  <c:v>34.821428571428569</c:v>
                </c:pt>
                <c:pt idx="13">
                  <c:v>37.384428223844282</c:v>
                </c:pt>
                <c:pt idx="14">
                  <c:v>38.799533799533798</c:v>
                </c:pt>
                <c:pt idx="15">
                  <c:v>40.013020833333336</c:v>
                </c:pt>
                <c:pt idx="16">
                  <c:v>41.02209944751381</c:v>
                </c:pt>
                <c:pt idx="17">
                  <c:v>41.135972461273667</c:v>
                </c:pt>
                <c:pt idx="18">
                  <c:v>41.536259541984727</c:v>
                </c:pt>
                <c:pt idx="19">
                  <c:v>42.334710743801651</c:v>
                </c:pt>
                <c:pt idx="20">
                  <c:v>43.973429951690825</c:v>
                </c:pt>
                <c:pt idx="21">
                  <c:v>44.045454545454547</c:v>
                </c:pt>
                <c:pt idx="22">
                  <c:v>45.371428571428567</c:v>
                </c:pt>
                <c:pt idx="23">
                  <c:v>47.496136012364765</c:v>
                </c:pt>
                <c:pt idx="24">
                  <c:v>49.790794979079493</c:v>
                </c:pt>
                <c:pt idx="25">
                  <c:v>51.199999999999996</c:v>
                </c:pt>
                <c:pt idx="26">
                  <c:v>54.236006051437208</c:v>
                </c:pt>
                <c:pt idx="27">
                  <c:v>55.597104945717732</c:v>
                </c:pt>
                <c:pt idx="28">
                  <c:v>56.912280701754391</c:v>
                </c:pt>
                <c:pt idx="29">
                  <c:v>56.969696969696962</c:v>
                </c:pt>
                <c:pt idx="30">
                  <c:v>56.989528795811523</c:v>
                </c:pt>
                <c:pt idx="31">
                  <c:v>62.04081632653061</c:v>
                </c:pt>
                <c:pt idx="32">
                  <c:v>67.127071823204417</c:v>
                </c:pt>
                <c:pt idx="33">
                  <c:v>68.68512110726644</c:v>
                </c:pt>
                <c:pt idx="34">
                  <c:v>70.537634408602145</c:v>
                </c:pt>
                <c:pt idx="35">
                  <c:v>71.111111111111114</c:v>
                </c:pt>
                <c:pt idx="36">
                  <c:v>71.47783251231526</c:v>
                </c:pt>
                <c:pt idx="37">
                  <c:v>73.584905660377359</c:v>
                </c:pt>
                <c:pt idx="38">
                  <c:v>89.004739336492889</c:v>
                </c:pt>
                <c:pt idx="39">
                  <c:v>107.5609756097561</c:v>
                </c:pt>
              </c:numCache>
            </c:numRef>
          </c:xVal>
          <c:yVal>
            <c:numRef>
              <c:f>Blad2!$H$7:$H$46</c:f>
              <c:numCache>
                <c:formatCode>General</c:formatCode>
                <c:ptCount val="40"/>
                <c:pt idx="0">
                  <c:v>1.2492990000000001E-2</c:v>
                </c:pt>
                <c:pt idx="1">
                  <c:v>1.2435277999999999E-2</c:v>
                </c:pt>
                <c:pt idx="2">
                  <c:v>1.340247E-2</c:v>
                </c:pt>
                <c:pt idx="3">
                  <c:v>1.37444E-2</c:v>
                </c:pt>
                <c:pt idx="4">
                  <c:v>1.22399E-2</c:v>
                </c:pt>
                <c:pt idx="5">
                  <c:v>1.3893300000000001E-2</c:v>
                </c:pt>
                <c:pt idx="6">
                  <c:v>1.1313999999999999E-2</c:v>
                </c:pt>
                <c:pt idx="7">
                  <c:v>1.35196E-2</c:v>
                </c:pt>
                <c:pt idx="8">
                  <c:v>6.5250000000000004E-3</c:v>
                </c:pt>
                <c:pt idx="9">
                  <c:v>1.680208E-2</c:v>
                </c:pt>
                <c:pt idx="10">
                  <c:v>1.036339E-2</c:v>
                </c:pt>
                <c:pt idx="11">
                  <c:v>2.9971000000000001E-2</c:v>
                </c:pt>
                <c:pt idx="12">
                  <c:v>1.53904E-2</c:v>
                </c:pt>
                <c:pt idx="13">
                  <c:v>1.147692E-2</c:v>
                </c:pt>
                <c:pt idx="14">
                  <c:v>7.6196273E-3</c:v>
                </c:pt>
                <c:pt idx="15">
                  <c:v>9.3486100000000003E-3</c:v>
                </c:pt>
                <c:pt idx="16">
                  <c:v>2.00626E-2</c:v>
                </c:pt>
                <c:pt idx="17">
                  <c:v>1.2233300000000001E-2</c:v>
                </c:pt>
                <c:pt idx="18">
                  <c:v>3.7477600000000002E-3</c:v>
                </c:pt>
                <c:pt idx="19">
                  <c:v>1.4709699999999999E-2</c:v>
                </c:pt>
                <c:pt idx="20">
                  <c:v>9.5628999999999992E-3</c:v>
                </c:pt>
                <c:pt idx="21">
                  <c:v>3.7726999999999997E-2</c:v>
                </c:pt>
                <c:pt idx="22">
                  <c:v>2.2247200000000002E-2</c:v>
                </c:pt>
                <c:pt idx="23">
                  <c:v>1.0651799999999999E-2</c:v>
                </c:pt>
                <c:pt idx="24">
                  <c:v>1.40836E-2</c:v>
                </c:pt>
                <c:pt idx="25">
                  <c:v>4.05977E-2</c:v>
                </c:pt>
                <c:pt idx="26">
                  <c:v>8.7559999999999999E-3</c:v>
                </c:pt>
                <c:pt idx="27">
                  <c:v>5.1021900000000004E-3</c:v>
                </c:pt>
                <c:pt idx="28">
                  <c:v>2.5786E-2</c:v>
                </c:pt>
                <c:pt idx="29">
                  <c:v>1.0175E-2</c:v>
                </c:pt>
                <c:pt idx="30">
                  <c:v>1.5299800000000001E-2</c:v>
                </c:pt>
                <c:pt idx="31">
                  <c:v>4.0252000000000003E-2</c:v>
                </c:pt>
                <c:pt idx="32">
                  <c:v>1.5803560000000001E-2</c:v>
                </c:pt>
                <c:pt idx="33">
                  <c:v>2.0885600000000001E-2</c:v>
                </c:pt>
                <c:pt idx="34">
                  <c:v>9.0503000000000007E-3</c:v>
                </c:pt>
                <c:pt idx="35">
                  <c:v>4.5023599999999997E-2</c:v>
                </c:pt>
                <c:pt idx="36">
                  <c:v>7.1414800000000004E-3</c:v>
                </c:pt>
                <c:pt idx="37">
                  <c:v>1.33455E-2</c:v>
                </c:pt>
                <c:pt idx="38">
                  <c:v>2.5654E-2</c:v>
                </c:pt>
              </c:numCache>
            </c:numRef>
          </c:yVal>
          <c:smooth val="1"/>
        </c:ser>
        <c:axId val="103459456"/>
        <c:axId val="103425920"/>
      </c:scatterChart>
      <c:valAx>
        <c:axId val="103459456"/>
        <c:scaling>
          <c:orientation val="minMax"/>
        </c:scaling>
        <c:axPos val="b"/>
        <c:numFmt formatCode="0.00" sourceLinked="1"/>
        <c:tickLblPos val="nextTo"/>
        <c:crossAx val="103425920"/>
        <c:crosses val="autoZero"/>
        <c:crossBetween val="midCat"/>
      </c:valAx>
      <c:valAx>
        <c:axId val="103425920"/>
        <c:scaling>
          <c:orientation val="minMax"/>
        </c:scaling>
        <c:axPos val="l"/>
        <c:majorGridlines/>
        <c:numFmt formatCode="General" sourceLinked="1"/>
        <c:tickLblPos val="nextTo"/>
        <c:crossAx val="103459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cwp=f(Re)</c:v>
          </c:tx>
          <c:marker>
            <c:symbol val="none"/>
          </c:marker>
          <c:xVal>
            <c:numRef>
              <c:f>Blad2!$I$7:$I$46</c:f>
              <c:numCache>
                <c:formatCode>General</c:formatCode>
                <c:ptCount val="40"/>
                <c:pt idx="0">
                  <c:v>1.05</c:v>
                </c:pt>
                <c:pt idx="1">
                  <c:v>1.05</c:v>
                </c:pt>
                <c:pt idx="2">
                  <c:v>0.94399999999999995</c:v>
                </c:pt>
                <c:pt idx="3">
                  <c:v>0.63300000000000001</c:v>
                </c:pt>
                <c:pt idx="4">
                  <c:v>0.76300000000000001</c:v>
                </c:pt>
                <c:pt idx="5">
                  <c:v>1.044</c:v>
                </c:pt>
                <c:pt idx="6">
                  <c:v>1.1599999999999999</c:v>
                </c:pt>
                <c:pt idx="7">
                  <c:v>0.83599999999999997</c:v>
                </c:pt>
                <c:pt idx="8">
                  <c:v>1.466</c:v>
                </c:pt>
                <c:pt idx="9">
                  <c:v>0.63200000000000001</c:v>
                </c:pt>
                <c:pt idx="10">
                  <c:v>0.93700000000000006</c:v>
                </c:pt>
                <c:pt idx="11">
                  <c:v>0.36299999999999999</c:v>
                </c:pt>
                <c:pt idx="12">
                  <c:v>0.70799999999999996</c:v>
                </c:pt>
                <c:pt idx="13">
                  <c:v>1.0329999999999999</c:v>
                </c:pt>
                <c:pt idx="14">
                  <c:v>1.0680000000000001</c:v>
                </c:pt>
                <c:pt idx="15">
                  <c:v>0.95599999999999996</c:v>
                </c:pt>
                <c:pt idx="16">
                  <c:v>0.45800000000000002</c:v>
                </c:pt>
                <c:pt idx="17">
                  <c:v>0.73299999999999998</c:v>
                </c:pt>
                <c:pt idx="18">
                  <c:v>1.3089999999999999</c:v>
                </c:pt>
                <c:pt idx="19">
                  <c:v>0.61099999999999999</c:v>
                </c:pt>
                <c:pt idx="20">
                  <c:v>1.038</c:v>
                </c:pt>
                <c:pt idx="21">
                  <c:v>0.27800000000000002</c:v>
                </c:pt>
                <c:pt idx="22">
                  <c:v>0.442</c:v>
                </c:pt>
                <c:pt idx="23">
                  <c:v>0.81399999999999995</c:v>
                </c:pt>
                <c:pt idx="24">
                  <c:v>0.60299999999999998</c:v>
                </c:pt>
                <c:pt idx="25">
                  <c:v>0.17299999999999999</c:v>
                </c:pt>
                <c:pt idx="26">
                  <c:v>0.81699999999999995</c:v>
                </c:pt>
                <c:pt idx="27">
                  <c:v>1.024</c:v>
                </c:pt>
                <c:pt idx="28">
                  <c:v>0.36</c:v>
                </c:pt>
                <c:pt idx="29">
                  <c:v>0.61699999999999999</c:v>
                </c:pt>
                <c:pt idx="30">
                  <c:v>0.48199999999999998</c:v>
                </c:pt>
                <c:pt idx="31">
                  <c:v>0.248</c:v>
                </c:pt>
                <c:pt idx="32">
                  <c:v>0.45600000000000002</c:v>
                </c:pt>
                <c:pt idx="33">
                  <c:v>0.36499999999999999</c:v>
                </c:pt>
                <c:pt idx="34">
                  <c:v>0.57799999999999996</c:v>
                </c:pt>
                <c:pt idx="35">
                  <c:v>0.22700000000000001</c:v>
                </c:pt>
                <c:pt idx="36">
                  <c:v>0.76200000000000001</c:v>
                </c:pt>
                <c:pt idx="37">
                  <c:v>0.47599999999999998</c:v>
                </c:pt>
                <c:pt idx="38">
                  <c:v>0.26600000000000001</c:v>
                </c:pt>
                <c:pt idx="39">
                  <c:v>0.16800000000000001</c:v>
                </c:pt>
              </c:numCache>
            </c:numRef>
          </c:xVal>
          <c:yVal>
            <c:numRef>
              <c:f>Blad2!$H$7:$H$46</c:f>
              <c:numCache>
                <c:formatCode>General</c:formatCode>
                <c:ptCount val="40"/>
                <c:pt idx="0">
                  <c:v>1.2492990000000001E-2</c:v>
                </c:pt>
                <c:pt idx="1">
                  <c:v>1.2435277999999999E-2</c:v>
                </c:pt>
                <c:pt idx="2">
                  <c:v>1.340247E-2</c:v>
                </c:pt>
                <c:pt idx="3">
                  <c:v>1.37444E-2</c:v>
                </c:pt>
                <c:pt idx="4">
                  <c:v>1.22399E-2</c:v>
                </c:pt>
                <c:pt idx="5">
                  <c:v>1.3893300000000001E-2</c:v>
                </c:pt>
                <c:pt idx="6">
                  <c:v>1.1313999999999999E-2</c:v>
                </c:pt>
                <c:pt idx="7">
                  <c:v>1.35196E-2</c:v>
                </c:pt>
                <c:pt idx="8">
                  <c:v>6.5250000000000004E-3</c:v>
                </c:pt>
                <c:pt idx="9">
                  <c:v>1.680208E-2</c:v>
                </c:pt>
                <c:pt idx="10">
                  <c:v>1.036339E-2</c:v>
                </c:pt>
                <c:pt idx="11">
                  <c:v>2.9971000000000001E-2</c:v>
                </c:pt>
                <c:pt idx="12">
                  <c:v>1.53904E-2</c:v>
                </c:pt>
                <c:pt idx="13">
                  <c:v>1.147692E-2</c:v>
                </c:pt>
                <c:pt idx="14">
                  <c:v>7.6196273E-3</c:v>
                </c:pt>
                <c:pt idx="15">
                  <c:v>9.3486100000000003E-3</c:v>
                </c:pt>
                <c:pt idx="16">
                  <c:v>2.00626E-2</c:v>
                </c:pt>
                <c:pt idx="17">
                  <c:v>1.2233300000000001E-2</c:v>
                </c:pt>
                <c:pt idx="18">
                  <c:v>3.7477600000000002E-3</c:v>
                </c:pt>
                <c:pt idx="19">
                  <c:v>1.4709699999999999E-2</c:v>
                </c:pt>
                <c:pt idx="20">
                  <c:v>9.5628999999999992E-3</c:v>
                </c:pt>
                <c:pt idx="21">
                  <c:v>3.7726999999999997E-2</c:v>
                </c:pt>
                <c:pt idx="22">
                  <c:v>2.2247200000000002E-2</c:v>
                </c:pt>
                <c:pt idx="23">
                  <c:v>1.0651799999999999E-2</c:v>
                </c:pt>
                <c:pt idx="24">
                  <c:v>1.40836E-2</c:v>
                </c:pt>
                <c:pt idx="25">
                  <c:v>4.05977E-2</c:v>
                </c:pt>
                <c:pt idx="26">
                  <c:v>8.7559999999999999E-3</c:v>
                </c:pt>
                <c:pt idx="27">
                  <c:v>5.1021900000000004E-3</c:v>
                </c:pt>
                <c:pt idx="28">
                  <c:v>2.5786E-2</c:v>
                </c:pt>
                <c:pt idx="29">
                  <c:v>1.0175E-2</c:v>
                </c:pt>
                <c:pt idx="30">
                  <c:v>1.5299800000000001E-2</c:v>
                </c:pt>
                <c:pt idx="31">
                  <c:v>4.0252000000000003E-2</c:v>
                </c:pt>
                <c:pt idx="32">
                  <c:v>1.5803560000000001E-2</c:v>
                </c:pt>
                <c:pt idx="33">
                  <c:v>2.0885600000000001E-2</c:v>
                </c:pt>
                <c:pt idx="34">
                  <c:v>9.0503000000000007E-3</c:v>
                </c:pt>
                <c:pt idx="35">
                  <c:v>4.5023599999999997E-2</c:v>
                </c:pt>
                <c:pt idx="36">
                  <c:v>7.1414800000000004E-3</c:v>
                </c:pt>
                <c:pt idx="37">
                  <c:v>1.33455E-2</c:v>
                </c:pt>
                <c:pt idx="38">
                  <c:v>2.5654E-2</c:v>
                </c:pt>
              </c:numCache>
            </c:numRef>
          </c:yVal>
          <c:smooth val="1"/>
        </c:ser>
        <c:axId val="102917248"/>
        <c:axId val="102232448"/>
      </c:scatterChart>
      <c:valAx>
        <c:axId val="102917248"/>
        <c:scaling>
          <c:orientation val="minMax"/>
        </c:scaling>
        <c:axPos val="b"/>
        <c:numFmt formatCode="General" sourceLinked="1"/>
        <c:tickLblPos val="nextTo"/>
        <c:crossAx val="102232448"/>
        <c:crosses val="autoZero"/>
        <c:crossBetween val="midCat"/>
      </c:valAx>
      <c:valAx>
        <c:axId val="102232448"/>
        <c:scaling>
          <c:orientation val="minMax"/>
        </c:scaling>
        <c:axPos val="l"/>
        <c:majorGridlines/>
        <c:numFmt formatCode="General" sourceLinked="1"/>
        <c:tickLblPos val="nextTo"/>
        <c:crossAx val="1029172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Cap=fMa</c:v>
          </c:tx>
          <c:marker>
            <c:symbol val="none"/>
          </c:marker>
          <c:xVal>
            <c:numRef>
              <c:f>Blad1!$C$6:$C$45</c:f>
              <c:numCache>
                <c:formatCode>General</c:formatCode>
                <c:ptCount val="40"/>
                <c:pt idx="0">
                  <c:v>8.2900000000000001E-2</c:v>
                </c:pt>
                <c:pt idx="1">
                  <c:v>7.4499999999999997E-2</c:v>
                </c:pt>
                <c:pt idx="2">
                  <c:v>8.2600000000000007E-2</c:v>
                </c:pt>
                <c:pt idx="3">
                  <c:v>6.6100000000000006E-2</c:v>
                </c:pt>
                <c:pt idx="4">
                  <c:v>0.05</c:v>
                </c:pt>
                <c:pt idx="5">
                  <c:v>5.8099999999999999E-2</c:v>
                </c:pt>
                <c:pt idx="6">
                  <c:v>4.8399999999999999E-2</c:v>
                </c:pt>
                <c:pt idx="7">
                  <c:v>3.5000000000000003E-2</c:v>
                </c:pt>
                <c:pt idx="8">
                  <c:v>4.7800000000000002E-2</c:v>
                </c:pt>
                <c:pt idx="9">
                  <c:v>3.8199999999999998E-2</c:v>
                </c:pt>
                <c:pt idx="10">
                  <c:v>2.8500000000000001E-2</c:v>
                </c:pt>
                <c:pt idx="11">
                  <c:v>9.2899999999999996E-2</c:v>
                </c:pt>
                <c:pt idx="12">
                  <c:v>7.4300000000000005E-2</c:v>
                </c:pt>
                <c:pt idx="13">
                  <c:v>5.6000000000000001E-2</c:v>
                </c:pt>
                <c:pt idx="14">
                  <c:v>0.11700000000000001</c:v>
                </c:pt>
                <c:pt idx="15">
                  <c:v>8.5800000000000001E-2</c:v>
                </c:pt>
                <c:pt idx="16">
                  <c:v>8.2199999999999995E-2</c:v>
                </c:pt>
                <c:pt idx="17">
                  <c:v>6.4699999999999994E-2</c:v>
                </c:pt>
                <c:pt idx="18">
                  <c:v>4.9500000000000002E-2</c:v>
                </c:pt>
                <c:pt idx="19">
                  <c:v>8.2799999999999999E-2</c:v>
                </c:pt>
                <c:pt idx="20">
                  <c:v>6.6100000000000006E-2</c:v>
                </c:pt>
                <c:pt idx="21">
                  <c:v>8.2900000000000001E-2</c:v>
                </c:pt>
                <c:pt idx="22">
                  <c:v>6.0900000000000003E-2</c:v>
                </c:pt>
                <c:pt idx="23">
                  <c:v>3.6200000000000003E-2</c:v>
                </c:pt>
                <c:pt idx="24">
                  <c:v>2.8899999999999999E-2</c:v>
                </c:pt>
                <c:pt idx="25">
                  <c:v>1.7999999999999999E-2</c:v>
                </c:pt>
                <c:pt idx="26">
                  <c:v>4.65E-2</c:v>
                </c:pt>
                <c:pt idx="27">
                  <c:v>3.7100000000000001E-2</c:v>
                </c:pt>
                <c:pt idx="28">
                  <c:v>2.1100000000000001E-2</c:v>
                </c:pt>
                <c:pt idx="29">
                  <c:v>1.9599999999999999E-2</c:v>
                </c:pt>
                <c:pt idx="30">
                  <c:v>1.2500000000000001E-2</c:v>
                </c:pt>
                <c:pt idx="31">
                  <c:v>3.6200000000000003E-2</c:v>
                </c:pt>
                <c:pt idx="32">
                  <c:v>2.1999999999999999E-2</c:v>
                </c:pt>
                <c:pt idx="33">
                  <c:v>6.0299999999999999E-2</c:v>
                </c:pt>
                <c:pt idx="34">
                  <c:v>2.87E-2</c:v>
                </c:pt>
                <c:pt idx="35">
                  <c:v>0.05</c:v>
                </c:pt>
                <c:pt idx="36">
                  <c:v>8.2900000000000001E-2</c:v>
                </c:pt>
                <c:pt idx="37">
                  <c:v>7.6799999999999993E-2</c:v>
                </c:pt>
                <c:pt idx="38">
                  <c:v>0.1048</c:v>
                </c:pt>
                <c:pt idx="39">
                  <c:v>1.23E-2</c:v>
                </c:pt>
              </c:numCache>
            </c:numRef>
          </c:xVal>
          <c:yVal>
            <c:numRef>
              <c:f>Blad1!$D$6:$D$45</c:f>
              <c:numCache>
                <c:formatCode>General</c:formatCode>
                <c:ptCount val="40"/>
                <c:pt idx="0">
                  <c:v>1.28</c:v>
                </c:pt>
                <c:pt idx="1">
                  <c:v>1.18</c:v>
                </c:pt>
                <c:pt idx="2">
                  <c:v>2.0499999999999998</c:v>
                </c:pt>
                <c:pt idx="3">
                  <c:v>1.8939999999999999</c:v>
                </c:pt>
                <c:pt idx="4">
                  <c:v>1.59</c:v>
                </c:pt>
                <c:pt idx="5">
                  <c:v>2.39</c:v>
                </c:pt>
                <c:pt idx="6">
                  <c:v>2.0489999999999999</c:v>
                </c:pt>
                <c:pt idx="7">
                  <c:v>1.5880000000000001</c:v>
                </c:pt>
                <c:pt idx="8">
                  <c:v>2.38</c:v>
                </c:pt>
                <c:pt idx="9">
                  <c:v>2.177</c:v>
                </c:pt>
                <c:pt idx="10">
                  <c:v>1.6220000000000001</c:v>
                </c:pt>
                <c:pt idx="11">
                  <c:v>2.56</c:v>
                </c:pt>
                <c:pt idx="12">
                  <c:v>2.4300000000000002</c:v>
                </c:pt>
                <c:pt idx="13">
                  <c:v>1.95</c:v>
                </c:pt>
                <c:pt idx="14">
                  <c:v>3.59</c:v>
                </c:pt>
                <c:pt idx="15">
                  <c:v>3.3290000000000002</c:v>
                </c:pt>
                <c:pt idx="16">
                  <c:v>3.073</c:v>
                </c:pt>
                <c:pt idx="17">
                  <c:v>3.073</c:v>
                </c:pt>
                <c:pt idx="18">
                  <c:v>2.82</c:v>
                </c:pt>
                <c:pt idx="19">
                  <c:v>3.641</c:v>
                </c:pt>
                <c:pt idx="20">
                  <c:v>3.585</c:v>
                </c:pt>
                <c:pt idx="21">
                  <c:v>4.609</c:v>
                </c:pt>
                <c:pt idx="22">
                  <c:v>4.3529999999999998</c:v>
                </c:pt>
                <c:pt idx="23">
                  <c:v>2.4300000000000002</c:v>
                </c:pt>
                <c:pt idx="24">
                  <c:v>1.9850000000000001</c:v>
                </c:pt>
                <c:pt idx="25">
                  <c:v>1.28</c:v>
                </c:pt>
                <c:pt idx="26">
                  <c:v>3.28</c:v>
                </c:pt>
                <c:pt idx="27">
                  <c:v>2.73</c:v>
                </c:pt>
                <c:pt idx="28">
                  <c:v>1.8779999999999999</c:v>
                </c:pt>
                <c:pt idx="29">
                  <c:v>1.216</c:v>
                </c:pt>
                <c:pt idx="30">
                  <c:v>0.64</c:v>
                </c:pt>
                <c:pt idx="31">
                  <c:v>1.4850000000000001</c:v>
                </c:pt>
                <c:pt idx="32">
                  <c:v>0.96899999999999997</c:v>
                </c:pt>
                <c:pt idx="33">
                  <c:v>1.423</c:v>
                </c:pt>
                <c:pt idx="34">
                  <c:v>0.96899999999999997</c:v>
                </c:pt>
                <c:pt idx="35">
                  <c:v>0.93300000000000005</c:v>
                </c:pt>
                <c:pt idx="36">
                  <c:v>1.28</c:v>
                </c:pt>
                <c:pt idx="37">
                  <c:v>3.073</c:v>
                </c:pt>
                <c:pt idx="38">
                  <c:v>4.3529999999999998</c:v>
                </c:pt>
                <c:pt idx="39">
                  <c:v>1.323</c:v>
                </c:pt>
              </c:numCache>
            </c:numRef>
          </c:yVal>
          <c:smooth val="1"/>
        </c:ser>
        <c:axId val="63873024"/>
        <c:axId val="63874560"/>
      </c:scatterChart>
      <c:valAx>
        <c:axId val="63873024"/>
        <c:scaling>
          <c:orientation val="minMax"/>
        </c:scaling>
        <c:axPos val="b"/>
        <c:numFmt formatCode="General" sourceLinked="1"/>
        <c:tickLblPos val="nextTo"/>
        <c:crossAx val="63874560"/>
        <c:crosses val="autoZero"/>
        <c:crossBetween val="midCat"/>
      </c:valAx>
      <c:valAx>
        <c:axId val="63874560"/>
        <c:scaling>
          <c:orientation val="minMax"/>
        </c:scaling>
        <c:axPos val="l"/>
        <c:majorGridlines/>
        <c:numFmt formatCode="General" sourceLinked="1"/>
        <c:tickLblPos val="nextTo"/>
        <c:crossAx val="638730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SLR=fMa</c:v>
          </c:tx>
          <c:marker>
            <c:symbol val="none"/>
          </c:marker>
          <c:xVal>
            <c:numRef>
              <c:f>Blad1!$C$6:$C$45</c:f>
              <c:numCache>
                <c:formatCode>General</c:formatCode>
                <c:ptCount val="40"/>
                <c:pt idx="0">
                  <c:v>8.2900000000000001E-2</c:v>
                </c:pt>
                <c:pt idx="1">
                  <c:v>7.4499999999999997E-2</c:v>
                </c:pt>
                <c:pt idx="2">
                  <c:v>8.2600000000000007E-2</c:v>
                </c:pt>
                <c:pt idx="3">
                  <c:v>6.6100000000000006E-2</c:v>
                </c:pt>
                <c:pt idx="4">
                  <c:v>0.05</c:v>
                </c:pt>
                <c:pt idx="5">
                  <c:v>5.8099999999999999E-2</c:v>
                </c:pt>
                <c:pt idx="6">
                  <c:v>4.8399999999999999E-2</c:v>
                </c:pt>
                <c:pt idx="7">
                  <c:v>3.5000000000000003E-2</c:v>
                </c:pt>
                <c:pt idx="8">
                  <c:v>4.7800000000000002E-2</c:v>
                </c:pt>
                <c:pt idx="9">
                  <c:v>3.8199999999999998E-2</c:v>
                </c:pt>
                <c:pt idx="10">
                  <c:v>2.8500000000000001E-2</c:v>
                </c:pt>
                <c:pt idx="11">
                  <c:v>9.2899999999999996E-2</c:v>
                </c:pt>
                <c:pt idx="12">
                  <c:v>7.4300000000000005E-2</c:v>
                </c:pt>
                <c:pt idx="13">
                  <c:v>5.6000000000000001E-2</c:v>
                </c:pt>
                <c:pt idx="14">
                  <c:v>0.11700000000000001</c:v>
                </c:pt>
                <c:pt idx="15">
                  <c:v>8.5800000000000001E-2</c:v>
                </c:pt>
                <c:pt idx="16">
                  <c:v>8.2199999999999995E-2</c:v>
                </c:pt>
                <c:pt idx="17">
                  <c:v>6.4699999999999994E-2</c:v>
                </c:pt>
                <c:pt idx="18">
                  <c:v>4.9500000000000002E-2</c:v>
                </c:pt>
                <c:pt idx="19">
                  <c:v>8.2799999999999999E-2</c:v>
                </c:pt>
                <c:pt idx="20">
                  <c:v>6.6100000000000006E-2</c:v>
                </c:pt>
                <c:pt idx="21">
                  <c:v>8.2900000000000001E-2</c:v>
                </c:pt>
                <c:pt idx="22">
                  <c:v>6.0900000000000003E-2</c:v>
                </c:pt>
                <c:pt idx="23">
                  <c:v>3.6200000000000003E-2</c:v>
                </c:pt>
                <c:pt idx="24">
                  <c:v>2.8899999999999999E-2</c:v>
                </c:pt>
                <c:pt idx="25">
                  <c:v>1.7999999999999999E-2</c:v>
                </c:pt>
                <c:pt idx="26">
                  <c:v>4.65E-2</c:v>
                </c:pt>
                <c:pt idx="27">
                  <c:v>3.7100000000000001E-2</c:v>
                </c:pt>
                <c:pt idx="28">
                  <c:v>2.1100000000000001E-2</c:v>
                </c:pt>
                <c:pt idx="29">
                  <c:v>1.9599999999999999E-2</c:v>
                </c:pt>
                <c:pt idx="30">
                  <c:v>1.2500000000000001E-2</c:v>
                </c:pt>
                <c:pt idx="31">
                  <c:v>3.6200000000000003E-2</c:v>
                </c:pt>
                <c:pt idx="32">
                  <c:v>2.1999999999999999E-2</c:v>
                </c:pt>
                <c:pt idx="33">
                  <c:v>6.0299999999999999E-2</c:v>
                </c:pt>
                <c:pt idx="34">
                  <c:v>2.87E-2</c:v>
                </c:pt>
                <c:pt idx="35">
                  <c:v>0.05</c:v>
                </c:pt>
                <c:pt idx="36">
                  <c:v>8.2900000000000001E-2</c:v>
                </c:pt>
                <c:pt idx="37">
                  <c:v>7.6799999999999993E-2</c:v>
                </c:pt>
                <c:pt idx="38">
                  <c:v>0.1048</c:v>
                </c:pt>
                <c:pt idx="39">
                  <c:v>1.23E-2</c:v>
                </c:pt>
              </c:numCache>
            </c:numRef>
          </c:xVal>
          <c:yVal>
            <c:numRef>
              <c:f>Blad1!$G$6:$G$45</c:f>
              <c:numCache>
                <c:formatCode>0.00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42.334710743801651</c:v>
                </c:pt>
                <c:pt idx="7">
                  <c:v>45.371428571428567</c:v>
                </c:pt>
                <c:pt idx="8">
                  <c:v>49.790794979079493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56.969696969696962</c:v>
                </c:pt>
                <c:pt idx="19">
                  <c:v>43.973429951690825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71.47783251231526</c:v>
                </c:pt>
                <c:pt idx="23">
                  <c:v>67.127071823204417</c:v>
                </c:pt>
                <c:pt idx="24">
                  <c:v>68.68512110726644</c:v>
                </c:pt>
                <c:pt idx="25">
                  <c:v>71.111111111111114</c:v>
                </c:pt>
                <c:pt idx="26">
                  <c:v>70.537634408602145</c:v>
                </c:pt>
                <c:pt idx="27">
                  <c:v>73.584905660377359</c:v>
                </c:pt>
                <c:pt idx="28">
                  <c:v>89.004739336492889</c:v>
                </c:pt>
                <c:pt idx="29">
                  <c:v>62.04081632653061</c:v>
                </c:pt>
                <c:pt idx="30">
                  <c:v>51.199999999999996</c:v>
                </c:pt>
                <c:pt idx="31">
                  <c:v>41.02209944751381</c:v>
                </c:pt>
                <c:pt idx="32">
                  <c:v>44.045454545454547</c:v>
                </c:pt>
                <c:pt idx="33">
                  <c:v>23.598673300165839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yVal>
          <c:smooth val="1"/>
        </c:ser>
        <c:axId val="64423040"/>
        <c:axId val="64424576"/>
      </c:scatterChart>
      <c:valAx>
        <c:axId val="64423040"/>
        <c:scaling>
          <c:orientation val="minMax"/>
        </c:scaling>
        <c:axPos val="b"/>
        <c:numFmt formatCode="General" sourceLinked="1"/>
        <c:tickLblPos val="nextTo"/>
        <c:crossAx val="64424576"/>
        <c:crosses val="autoZero"/>
        <c:crossBetween val="midCat"/>
      </c:valAx>
      <c:valAx>
        <c:axId val="64424576"/>
        <c:scaling>
          <c:orientation val="minMax"/>
        </c:scaling>
        <c:axPos val="l"/>
        <c:majorGridlines/>
        <c:numFmt formatCode="0.00" sourceLinked="1"/>
        <c:tickLblPos val="nextTo"/>
        <c:crossAx val="64423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cwp=f(SLR)</c:v>
          </c:tx>
          <c:trendline>
            <c:trendlineType val="linear"/>
            <c:dispRSqr val="1"/>
            <c:dispEq val="1"/>
            <c:trendlineLbl>
              <c:layout>
                <c:manualLayout>
                  <c:x val="0.43290297221718788"/>
                  <c:y val="-0.19897725075207198"/>
                </c:manualLayout>
              </c:layout>
              <c:numFmt formatCode="General" sourceLinked="0"/>
            </c:trendlineLbl>
          </c:trendline>
          <c:xVal>
            <c:numRef>
              <c:f>Blad1!$G$6:$G$45</c:f>
              <c:numCache>
                <c:formatCode>0.00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42.334710743801651</c:v>
                </c:pt>
                <c:pt idx="7">
                  <c:v>45.371428571428567</c:v>
                </c:pt>
                <c:pt idx="8">
                  <c:v>49.790794979079493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56.969696969696962</c:v>
                </c:pt>
                <c:pt idx="19">
                  <c:v>43.973429951690825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71.47783251231526</c:v>
                </c:pt>
                <c:pt idx="23">
                  <c:v>67.127071823204417</c:v>
                </c:pt>
                <c:pt idx="24">
                  <c:v>68.68512110726644</c:v>
                </c:pt>
                <c:pt idx="25">
                  <c:v>71.111111111111114</c:v>
                </c:pt>
                <c:pt idx="26">
                  <c:v>70.537634408602145</c:v>
                </c:pt>
                <c:pt idx="27">
                  <c:v>73.584905660377359</c:v>
                </c:pt>
                <c:pt idx="28">
                  <c:v>89.004739336492889</c:v>
                </c:pt>
                <c:pt idx="29">
                  <c:v>62.04081632653061</c:v>
                </c:pt>
                <c:pt idx="30">
                  <c:v>51.199999999999996</c:v>
                </c:pt>
                <c:pt idx="31">
                  <c:v>41.02209944751381</c:v>
                </c:pt>
                <c:pt idx="32">
                  <c:v>44.045454545454547</c:v>
                </c:pt>
                <c:pt idx="33">
                  <c:v>23.598673300165839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Blad1!$H$6:$H$45</c:f>
              <c:numCache>
                <c:formatCode>General</c:formatCode>
                <c:ptCount val="40"/>
                <c:pt idx="0">
                  <c:v>1.2492990000000001E-2</c:v>
                </c:pt>
                <c:pt idx="1">
                  <c:v>1.340247E-2</c:v>
                </c:pt>
                <c:pt idx="2">
                  <c:v>1.3893300000000001E-2</c:v>
                </c:pt>
                <c:pt idx="3">
                  <c:v>1.35196E-2</c:v>
                </c:pt>
                <c:pt idx="4">
                  <c:v>1.680208E-2</c:v>
                </c:pt>
                <c:pt idx="5">
                  <c:v>1.2233300000000001E-2</c:v>
                </c:pt>
                <c:pt idx="6">
                  <c:v>1.4709699999999999E-2</c:v>
                </c:pt>
                <c:pt idx="7">
                  <c:v>2.2247200000000002E-2</c:v>
                </c:pt>
                <c:pt idx="8">
                  <c:v>1.40836E-2</c:v>
                </c:pt>
                <c:pt idx="9">
                  <c:v>1.5299800000000001E-2</c:v>
                </c:pt>
                <c:pt idx="10">
                  <c:v>2.5786E-2</c:v>
                </c:pt>
                <c:pt idx="11">
                  <c:v>1.1313999999999999E-2</c:v>
                </c:pt>
                <c:pt idx="12">
                  <c:v>1.036339E-2</c:v>
                </c:pt>
                <c:pt idx="13">
                  <c:v>1.53904E-2</c:v>
                </c:pt>
                <c:pt idx="14">
                  <c:v>6.5250000000000004E-3</c:v>
                </c:pt>
                <c:pt idx="15">
                  <c:v>7.6196273E-3</c:v>
                </c:pt>
                <c:pt idx="16">
                  <c:v>1.147692E-2</c:v>
                </c:pt>
                <c:pt idx="17">
                  <c:v>1.0651799999999999E-2</c:v>
                </c:pt>
                <c:pt idx="18">
                  <c:v>1.0175E-2</c:v>
                </c:pt>
                <c:pt idx="19">
                  <c:v>9.5628999999999992E-3</c:v>
                </c:pt>
                <c:pt idx="20">
                  <c:v>8.7559999999999999E-3</c:v>
                </c:pt>
                <c:pt idx="21">
                  <c:v>5.1021900000000004E-3</c:v>
                </c:pt>
                <c:pt idx="22">
                  <c:v>7.1414800000000004E-3</c:v>
                </c:pt>
                <c:pt idx="23">
                  <c:v>1.5803560000000001E-2</c:v>
                </c:pt>
                <c:pt idx="24">
                  <c:v>2.0885600000000001E-2</c:v>
                </c:pt>
                <c:pt idx="25">
                  <c:v>4.5023599999999997E-2</c:v>
                </c:pt>
                <c:pt idx="26">
                  <c:v>9.0503000000000007E-3</c:v>
                </c:pt>
                <c:pt idx="27">
                  <c:v>1.33455E-2</c:v>
                </c:pt>
                <c:pt idx="28">
                  <c:v>2.5654E-2</c:v>
                </c:pt>
                <c:pt idx="29">
                  <c:v>4.0252000000000003E-2</c:v>
                </c:pt>
                <c:pt idx="30">
                  <c:v>4.05977E-2</c:v>
                </c:pt>
                <c:pt idx="31">
                  <c:v>2.00626E-2</c:v>
                </c:pt>
                <c:pt idx="32">
                  <c:v>3.7726999999999997E-2</c:v>
                </c:pt>
                <c:pt idx="33">
                  <c:v>1.22399E-2</c:v>
                </c:pt>
                <c:pt idx="34">
                  <c:v>2.9971000000000001E-2</c:v>
                </c:pt>
                <c:pt idx="35">
                  <c:v>1.37444E-2</c:v>
                </c:pt>
                <c:pt idx="36">
                  <c:v>1.2435277999999999E-2</c:v>
                </c:pt>
                <c:pt idx="37">
                  <c:v>9.3486100000000003E-3</c:v>
                </c:pt>
                <c:pt idx="38">
                  <c:v>3.7477600000000002E-3</c:v>
                </c:pt>
              </c:numCache>
            </c:numRef>
          </c:yVal>
          <c:smooth val="1"/>
        </c:ser>
        <c:axId val="69094784"/>
        <c:axId val="69093248"/>
      </c:scatterChart>
      <c:valAx>
        <c:axId val="6909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SLR</a:t>
                </a:r>
              </a:p>
            </c:rich>
          </c:tx>
          <c:layout/>
        </c:title>
        <c:numFmt formatCode="0.00" sourceLinked="1"/>
        <c:tickLblPos val="nextTo"/>
        <c:crossAx val="69093248"/>
        <c:crosses val="autoZero"/>
        <c:crossBetween val="midCat"/>
      </c:valAx>
      <c:valAx>
        <c:axId val="69093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Solid Friction factor cwp</a:t>
                </a:r>
              </a:p>
            </c:rich>
          </c:tx>
          <c:layout/>
        </c:title>
        <c:numFmt formatCode="General" sourceLinked="1"/>
        <c:tickLblPos val="nextTo"/>
        <c:crossAx val="690947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v>cwp=f(Re)</c:v>
          </c:tx>
          <c:trendline>
            <c:trendlineType val="log"/>
            <c:dispRSqr val="1"/>
            <c:dispEq val="1"/>
            <c:trendlineLbl>
              <c:layout>
                <c:manualLayout>
                  <c:x val="0.46975437445319335"/>
                  <c:y val="-0.51565069991251089"/>
                </c:manualLayout>
              </c:layout>
              <c:numFmt formatCode="General" sourceLinked="0"/>
            </c:trendlineLbl>
          </c:trendline>
          <c:xVal>
            <c:numRef>
              <c:f>Blad1!$I$6:$I$46</c:f>
              <c:numCache>
                <c:formatCode>General</c:formatCode>
                <c:ptCount val="41"/>
                <c:pt idx="0">
                  <c:v>1.05</c:v>
                </c:pt>
                <c:pt idx="1">
                  <c:v>0.94399999999999995</c:v>
                </c:pt>
                <c:pt idx="2">
                  <c:v>1.044</c:v>
                </c:pt>
                <c:pt idx="3">
                  <c:v>0.83599999999999997</c:v>
                </c:pt>
                <c:pt idx="4">
                  <c:v>0.63200000000000001</c:v>
                </c:pt>
                <c:pt idx="5">
                  <c:v>0.73299999999999998</c:v>
                </c:pt>
                <c:pt idx="6">
                  <c:v>0.61099999999999999</c:v>
                </c:pt>
                <c:pt idx="7">
                  <c:v>0.442</c:v>
                </c:pt>
                <c:pt idx="8">
                  <c:v>0.60299999999999998</c:v>
                </c:pt>
                <c:pt idx="9">
                  <c:v>0.48199999999999998</c:v>
                </c:pt>
                <c:pt idx="10">
                  <c:v>0.36</c:v>
                </c:pt>
                <c:pt idx="11">
                  <c:v>1.1599999999999999</c:v>
                </c:pt>
                <c:pt idx="12">
                  <c:v>0.93700000000000006</c:v>
                </c:pt>
                <c:pt idx="13">
                  <c:v>0.70799999999999996</c:v>
                </c:pt>
                <c:pt idx="14">
                  <c:v>1.466</c:v>
                </c:pt>
                <c:pt idx="15">
                  <c:v>1.0680000000000001</c:v>
                </c:pt>
                <c:pt idx="16">
                  <c:v>1.0329999999999999</c:v>
                </c:pt>
                <c:pt idx="17">
                  <c:v>0.81399999999999995</c:v>
                </c:pt>
                <c:pt idx="18">
                  <c:v>0.61699999999999999</c:v>
                </c:pt>
                <c:pt idx="19">
                  <c:v>1.038</c:v>
                </c:pt>
                <c:pt idx="20">
                  <c:v>0.81699999999999995</c:v>
                </c:pt>
                <c:pt idx="21">
                  <c:v>1.024</c:v>
                </c:pt>
                <c:pt idx="22">
                  <c:v>0.76200000000000001</c:v>
                </c:pt>
                <c:pt idx="23">
                  <c:v>0.45600000000000002</c:v>
                </c:pt>
                <c:pt idx="24">
                  <c:v>0.36499999999999999</c:v>
                </c:pt>
                <c:pt idx="25">
                  <c:v>0.22700000000000001</c:v>
                </c:pt>
                <c:pt idx="26">
                  <c:v>0.57799999999999996</c:v>
                </c:pt>
                <c:pt idx="27">
                  <c:v>0.47599999999999998</c:v>
                </c:pt>
                <c:pt idx="28">
                  <c:v>0.26600000000000001</c:v>
                </c:pt>
                <c:pt idx="29">
                  <c:v>0.248</c:v>
                </c:pt>
                <c:pt idx="30">
                  <c:v>0.17299999999999999</c:v>
                </c:pt>
                <c:pt idx="31">
                  <c:v>0.45800000000000002</c:v>
                </c:pt>
                <c:pt idx="32">
                  <c:v>0.27800000000000002</c:v>
                </c:pt>
                <c:pt idx="33">
                  <c:v>0.76300000000000001</c:v>
                </c:pt>
                <c:pt idx="34">
                  <c:v>0.36299999999999999</c:v>
                </c:pt>
                <c:pt idx="35">
                  <c:v>0.63300000000000001</c:v>
                </c:pt>
                <c:pt idx="36">
                  <c:v>1.05</c:v>
                </c:pt>
                <c:pt idx="37">
                  <c:v>0.95599999999999996</c:v>
                </c:pt>
                <c:pt idx="38">
                  <c:v>1.3089999999999999</c:v>
                </c:pt>
                <c:pt idx="39">
                  <c:v>0.16800000000000001</c:v>
                </c:pt>
                <c:pt idx="40">
                  <c:v>0.16600000000000001</c:v>
                </c:pt>
              </c:numCache>
            </c:numRef>
          </c:xVal>
          <c:yVal>
            <c:numRef>
              <c:f>Blad1!$H$6:$H$46</c:f>
              <c:numCache>
                <c:formatCode>General</c:formatCode>
                <c:ptCount val="41"/>
                <c:pt idx="0">
                  <c:v>1.2492990000000001E-2</c:v>
                </c:pt>
                <c:pt idx="1">
                  <c:v>1.340247E-2</c:v>
                </c:pt>
                <c:pt idx="2">
                  <c:v>1.3893300000000001E-2</c:v>
                </c:pt>
                <c:pt idx="3">
                  <c:v>1.35196E-2</c:v>
                </c:pt>
                <c:pt idx="4">
                  <c:v>1.680208E-2</c:v>
                </c:pt>
                <c:pt idx="5">
                  <c:v>1.2233300000000001E-2</c:v>
                </c:pt>
                <c:pt idx="6">
                  <c:v>1.4709699999999999E-2</c:v>
                </c:pt>
                <c:pt idx="7">
                  <c:v>2.2247200000000002E-2</c:v>
                </c:pt>
                <c:pt idx="8">
                  <c:v>1.40836E-2</c:v>
                </c:pt>
                <c:pt idx="9">
                  <c:v>1.5299800000000001E-2</c:v>
                </c:pt>
                <c:pt idx="10">
                  <c:v>2.5786E-2</c:v>
                </c:pt>
                <c:pt idx="11">
                  <c:v>1.1313999999999999E-2</c:v>
                </c:pt>
                <c:pt idx="12">
                  <c:v>1.036339E-2</c:v>
                </c:pt>
                <c:pt idx="13">
                  <c:v>1.53904E-2</c:v>
                </c:pt>
                <c:pt idx="14">
                  <c:v>6.5250000000000004E-3</c:v>
                </c:pt>
                <c:pt idx="15">
                  <c:v>7.6196273E-3</c:v>
                </c:pt>
                <c:pt idx="16">
                  <c:v>1.147692E-2</c:v>
                </c:pt>
                <c:pt idx="17">
                  <c:v>1.0651799999999999E-2</c:v>
                </c:pt>
                <c:pt idx="18">
                  <c:v>1.0175E-2</c:v>
                </c:pt>
                <c:pt idx="19">
                  <c:v>9.5628999999999992E-3</c:v>
                </c:pt>
                <c:pt idx="20">
                  <c:v>8.7559999999999999E-3</c:v>
                </c:pt>
                <c:pt idx="21">
                  <c:v>5.1021900000000004E-3</c:v>
                </c:pt>
                <c:pt idx="22">
                  <c:v>7.1414800000000004E-3</c:v>
                </c:pt>
                <c:pt idx="23">
                  <c:v>1.5803560000000001E-2</c:v>
                </c:pt>
                <c:pt idx="24">
                  <c:v>2.0885600000000001E-2</c:v>
                </c:pt>
                <c:pt idx="25">
                  <c:v>4.5023599999999997E-2</c:v>
                </c:pt>
                <c:pt idx="26">
                  <c:v>9.0503000000000007E-3</c:v>
                </c:pt>
                <c:pt idx="27">
                  <c:v>1.33455E-2</c:v>
                </c:pt>
                <c:pt idx="28">
                  <c:v>2.5654E-2</c:v>
                </c:pt>
                <c:pt idx="29">
                  <c:v>4.0252000000000003E-2</c:v>
                </c:pt>
                <c:pt idx="30">
                  <c:v>4.05977E-2</c:v>
                </c:pt>
                <c:pt idx="31">
                  <c:v>2.00626E-2</c:v>
                </c:pt>
                <c:pt idx="32">
                  <c:v>3.7726999999999997E-2</c:v>
                </c:pt>
                <c:pt idx="33">
                  <c:v>1.22399E-2</c:v>
                </c:pt>
                <c:pt idx="34">
                  <c:v>2.9971000000000001E-2</c:v>
                </c:pt>
                <c:pt idx="35">
                  <c:v>1.37444E-2</c:v>
                </c:pt>
                <c:pt idx="36">
                  <c:v>1.2435277999999999E-2</c:v>
                </c:pt>
                <c:pt idx="37">
                  <c:v>9.3486100000000003E-3</c:v>
                </c:pt>
                <c:pt idx="38">
                  <c:v>3.7477600000000002E-3</c:v>
                </c:pt>
                <c:pt idx="40">
                  <c:v>0.05</c:v>
                </c:pt>
              </c:numCache>
            </c:numRef>
          </c:yVal>
          <c:smooth val="1"/>
        </c:ser>
        <c:axId val="71814144"/>
        <c:axId val="71812608"/>
      </c:scatterChart>
      <c:valAx>
        <c:axId val="7181414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Re*10^5</a:t>
                </a:r>
              </a:p>
            </c:rich>
          </c:tx>
          <c:layout/>
        </c:title>
        <c:numFmt formatCode="General" sourceLinked="1"/>
        <c:tickLblPos val="nextTo"/>
        <c:crossAx val="71812608"/>
        <c:crosses val="autoZero"/>
        <c:crossBetween val="midCat"/>
      </c:valAx>
      <c:valAx>
        <c:axId val="718126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Solid Friction factor cwp</a:t>
                </a:r>
              </a:p>
            </c:rich>
          </c:tx>
          <c:layout/>
        </c:title>
        <c:numFmt formatCode="General" sourceLinked="1"/>
        <c:tickLblPos val="nextTo"/>
        <c:crossAx val="718141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Blad2!$L$11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23025984809223687"/>
                  <c:y val="-0.5347121609798775"/>
                </c:manualLayout>
              </c:layout>
              <c:numFmt formatCode="General" sourceLinked="0"/>
            </c:trendlineLbl>
          </c:trendline>
          <c:xVal>
            <c:numRef>
              <c:f>Blad2!$M$10:$P$10</c:f>
              <c:numCache>
                <c:formatCode>General</c:formatCode>
                <c:ptCount val="4"/>
                <c:pt idx="0">
                  <c:v>1.05</c:v>
                </c:pt>
                <c:pt idx="1">
                  <c:v>1.05</c:v>
                </c:pt>
                <c:pt idx="2">
                  <c:v>0.94399999999999995</c:v>
                </c:pt>
                <c:pt idx="3">
                  <c:v>0.63300000000000001</c:v>
                </c:pt>
              </c:numCache>
            </c:numRef>
          </c:xVal>
          <c:yVal>
            <c:numRef>
              <c:f>Blad2!$M$11:$P$11</c:f>
              <c:numCache>
                <c:formatCode>General</c:formatCode>
                <c:ptCount val="4"/>
                <c:pt idx="0">
                  <c:v>1.2492990000000001E-2</c:v>
                </c:pt>
                <c:pt idx="1">
                  <c:v>1.2435277999999999E-2</c:v>
                </c:pt>
                <c:pt idx="2">
                  <c:v>1.340247E-2</c:v>
                </c:pt>
                <c:pt idx="3">
                  <c:v>1.37444E-2</c:v>
                </c:pt>
              </c:numCache>
            </c:numRef>
          </c:yVal>
          <c:smooth val="1"/>
        </c:ser>
        <c:axId val="71045120"/>
        <c:axId val="69633536"/>
      </c:scatterChart>
      <c:valAx>
        <c:axId val="71045120"/>
        <c:scaling>
          <c:orientation val="minMax"/>
        </c:scaling>
        <c:axPos val="b"/>
        <c:numFmt formatCode="General" sourceLinked="1"/>
        <c:tickLblPos val="nextTo"/>
        <c:crossAx val="69633536"/>
        <c:crosses val="autoZero"/>
        <c:crossBetween val="midCat"/>
      </c:valAx>
      <c:valAx>
        <c:axId val="69633536"/>
        <c:scaling>
          <c:orientation val="minMax"/>
        </c:scaling>
        <c:axPos val="l"/>
        <c:majorGridlines/>
        <c:numFmt formatCode="General" sourceLinked="1"/>
        <c:tickLblPos val="nextTo"/>
        <c:crossAx val="71045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7033262561924987"/>
          <c:y val="0.66792930883639545"/>
          <c:w val="0.22966737438075019"/>
          <c:h val="0.32147401574803147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Blad2!$L$14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36718569553805774"/>
                  <c:y val="-0.50209892994144967"/>
                </c:manualLayout>
              </c:layout>
              <c:numFmt formatCode="General" sourceLinked="0"/>
            </c:trendlineLbl>
          </c:trendline>
          <c:xVal>
            <c:numRef>
              <c:f>Blad2!$M$13:$P$13</c:f>
              <c:numCache>
                <c:formatCode>General</c:formatCode>
                <c:ptCount val="4"/>
                <c:pt idx="0">
                  <c:v>0.63300000000000001</c:v>
                </c:pt>
                <c:pt idx="1">
                  <c:v>0.76300000000000001</c:v>
                </c:pt>
                <c:pt idx="2">
                  <c:v>1.044</c:v>
                </c:pt>
                <c:pt idx="3">
                  <c:v>1.1599999999999999</c:v>
                </c:pt>
              </c:numCache>
            </c:numRef>
          </c:xVal>
          <c:yVal>
            <c:numRef>
              <c:f>Blad2!$M$14:$P$14</c:f>
              <c:numCache>
                <c:formatCode>General</c:formatCode>
                <c:ptCount val="4"/>
                <c:pt idx="0">
                  <c:v>1.37444E-2</c:v>
                </c:pt>
                <c:pt idx="1">
                  <c:v>1.22399E-2</c:v>
                </c:pt>
                <c:pt idx="2">
                  <c:v>1.3893300000000001E-2</c:v>
                </c:pt>
                <c:pt idx="3">
                  <c:v>1.1313999999999999E-2</c:v>
                </c:pt>
              </c:numCache>
            </c:numRef>
          </c:yVal>
          <c:smooth val="1"/>
        </c:ser>
        <c:axId val="74193920"/>
        <c:axId val="74191616"/>
      </c:scatterChart>
      <c:valAx>
        <c:axId val="74193920"/>
        <c:scaling>
          <c:orientation val="minMax"/>
        </c:scaling>
        <c:axPos val="b"/>
        <c:numFmt formatCode="General" sourceLinked="1"/>
        <c:tickLblPos val="nextTo"/>
        <c:crossAx val="74191616"/>
        <c:crosses val="autoZero"/>
        <c:crossBetween val="midCat"/>
      </c:valAx>
      <c:valAx>
        <c:axId val="74191616"/>
        <c:scaling>
          <c:orientation val="minMax"/>
        </c:scaling>
        <c:axPos val="l"/>
        <c:majorGridlines/>
        <c:numFmt formatCode="General" sourceLinked="1"/>
        <c:tickLblPos val="nextTo"/>
        <c:crossAx val="74193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8527777777777789E-2"/>
          <c:y val="0.25683989501312338"/>
          <c:w val="0.22536111111111112"/>
          <c:h val="0.37093155663234406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Blad2!$L$18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22732742782152232"/>
                  <c:y val="-0.52644721493146684"/>
                </c:manualLayout>
              </c:layout>
              <c:numFmt formatCode="General" sourceLinked="0"/>
            </c:trendlineLbl>
          </c:trendline>
          <c:xVal>
            <c:numRef>
              <c:f>Blad2!$M$17:$P$17</c:f>
              <c:numCache>
                <c:formatCode>General</c:formatCode>
                <c:ptCount val="4"/>
                <c:pt idx="0">
                  <c:v>0.83599999999999997</c:v>
                </c:pt>
                <c:pt idx="1">
                  <c:v>1.466</c:v>
                </c:pt>
                <c:pt idx="2">
                  <c:v>0.63200000000000001</c:v>
                </c:pt>
                <c:pt idx="3">
                  <c:v>0.93700000000000006</c:v>
                </c:pt>
              </c:numCache>
            </c:numRef>
          </c:xVal>
          <c:yVal>
            <c:numRef>
              <c:f>Blad2!$M$18:$P$18</c:f>
              <c:numCache>
                <c:formatCode>General</c:formatCode>
                <c:ptCount val="4"/>
                <c:pt idx="0">
                  <c:v>1.35196E-2</c:v>
                </c:pt>
                <c:pt idx="1">
                  <c:v>6.5250000000000004E-3</c:v>
                </c:pt>
                <c:pt idx="2">
                  <c:v>1.680208E-2</c:v>
                </c:pt>
                <c:pt idx="3">
                  <c:v>1.036339E-2</c:v>
                </c:pt>
              </c:numCache>
            </c:numRef>
          </c:yVal>
          <c:smooth val="1"/>
        </c:ser>
        <c:axId val="76154752"/>
        <c:axId val="76152832"/>
      </c:scatterChart>
      <c:valAx>
        <c:axId val="76154752"/>
        <c:scaling>
          <c:orientation val="minMax"/>
        </c:scaling>
        <c:axPos val="b"/>
        <c:numFmt formatCode="General" sourceLinked="1"/>
        <c:tickLblPos val="nextTo"/>
        <c:crossAx val="76152832"/>
        <c:crosses val="autoZero"/>
        <c:crossBetween val="midCat"/>
      </c:valAx>
      <c:valAx>
        <c:axId val="76152832"/>
        <c:scaling>
          <c:orientation val="minMax"/>
        </c:scaling>
        <c:axPos val="l"/>
        <c:majorGridlines/>
        <c:numFmt formatCode="General" sourceLinked="1"/>
        <c:tickLblPos val="nextTo"/>
        <c:crossAx val="761547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Blad2!$L$22</c:f>
              <c:strCache>
                <c:ptCount val="1"/>
                <c:pt idx="0">
                  <c:v>cwp</c:v>
                </c:pt>
              </c:strCache>
            </c:strRef>
          </c:tx>
          <c:marker>
            <c:symbol val="none"/>
          </c:marker>
          <c:trendline>
            <c:trendlineType val="power"/>
            <c:dispEq val="1"/>
            <c:trendlineLbl>
              <c:layout>
                <c:manualLayout>
                  <c:x val="0.13640376202974627"/>
                  <c:y val="-0.57569335083114614"/>
                </c:manualLayout>
              </c:layout>
              <c:numFmt formatCode="General" sourceLinked="0"/>
            </c:trendlineLbl>
          </c:trendline>
          <c:xVal>
            <c:numRef>
              <c:f>Blad2!$M$21:$P$21</c:f>
              <c:numCache>
                <c:formatCode>General</c:formatCode>
                <c:ptCount val="4"/>
                <c:pt idx="0">
                  <c:v>0.36299999999999999</c:v>
                </c:pt>
                <c:pt idx="1">
                  <c:v>0.70799999999999996</c:v>
                </c:pt>
                <c:pt idx="2">
                  <c:v>1.0329999999999999</c:v>
                </c:pt>
                <c:pt idx="3">
                  <c:v>1.0680000000000001</c:v>
                </c:pt>
              </c:numCache>
            </c:numRef>
          </c:xVal>
          <c:yVal>
            <c:numRef>
              <c:f>Blad2!$M$22:$P$22</c:f>
              <c:numCache>
                <c:formatCode>General</c:formatCode>
                <c:ptCount val="4"/>
                <c:pt idx="0">
                  <c:v>2.9971000000000001E-2</c:v>
                </c:pt>
                <c:pt idx="1">
                  <c:v>1.53904E-2</c:v>
                </c:pt>
                <c:pt idx="2">
                  <c:v>1.147692E-2</c:v>
                </c:pt>
                <c:pt idx="3">
                  <c:v>7.6196273E-3</c:v>
                </c:pt>
              </c:numCache>
            </c:numRef>
          </c:yVal>
          <c:smooth val="1"/>
        </c:ser>
        <c:axId val="73245824"/>
        <c:axId val="73231360"/>
      </c:scatterChart>
      <c:valAx>
        <c:axId val="73245824"/>
        <c:scaling>
          <c:orientation val="minMax"/>
        </c:scaling>
        <c:axPos val="b"/>
        <c:numFmt formatCode="General" sourceLinked="1"/>
        <c:tickLblPos val="nextTo"/>
        <c:crossAx val="73231360"/>
        <c:crosses val="autoZero"/>
        <c:crossBetween val="midCat"/>
      </c:valAx>
      <c:valAx>
        <c:axId val="73231360"/>
        <c:scaling>
          <c:orientation val="minMax"/>
        </c:scaling>
        <c:axPos val="l"/>
        <c:majorGridlines/>
        <c:numFmt formatCode="General" sourceLinked="1"/>
        <c:tickLblPos val="nextTo"/>
        <c:crossAx val="73245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Relationship Id="rId1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19050</xdr:colOff>
      <xdr:row>0</xdr:row>
      <xdr:rowOff>76200</xdr:rowOff>
    </xdr:from>
    <xdr:to>
      <xdr:col>30</xdr:col>
      <xdr:colOff>342900</xdr:colOff>
      <xdr:row>20</xdr:row>
      <xdr:rowOff>38100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476250</xdr:colOff>
      <xdr:row>0</xdr:row>
      <xdr:rowOff>76200</xdr:rowOff>
    </xdr:from>
    <xdr:to>
      <xdr:col>22</xdr:col>
      <xdr:colOff>438150</xdr:colOff>
      <xdr:row>20</xdr:row>
      <xdr:rowOff>38100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476250</xdr:colOff>
      <xdr:row>20</xdr:row>
      <xdr:rowOff>152400</xdr:rowOff>
    </xdr:from>
    <xdr:to>
      <xdr:col>30</xdr:col>
      <xdr:colOff>361950</xdr:colOff>
      <xdr:row>34</xdr:row>
      <xdr:rowOff>171450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380999</xdr:colOff>
      <xdr:row>21</xdr:row>
      <xdr:rowOff>19049</xdr:rowOff>
    </xdr:from>
    <xdr:to>
      <xdr:col>18</xdr:col>
      <xdr:colOff>428625</xdr:colOff>
      <xdr:row>39</xdr:row>
      <xdr:rowOff>85725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19050</xdr:colOff>
      <xdr:row>40</xdr:row>
      <xdr:rowOff>19050</xdr:rowOff>
    </xdr:from>
    <xdr:to>
      <xdr:col>23</xdr:col>
      <xdr:colOff>323850</xdr:colOff>
      <xdr:row>54</xdr:row>
      <xdr:rowOff>95250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495300</xdr:colOff>
      <xdr:row>7</xdr:row>
      <xdr:rowOff>95250</xdr:rowOff>
    </xdr:from>
    <xdr:to>
      <xdr:col>25</xdr:col>
      <xdr:colOff>104775</xdr:colOff>
      <xdr:row>11</xdr:row>
      <xdr:rowOff>47625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457200</xdr:colOff>
      <xdr:row>11</xdr:row>
      <xdr:rowOff>133350</xdr:rowOff>
    </xdr:from>
    <xdr:to>
      <xdr:col>25</xdr:col>
      <xdr:colOff>152400</xdr:colOff>
      <xdr:row>14</xdr:row>
      <xdr:rowOff>180975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571500</xdr:colOff>
      <xdr:row>15</xdr:row>
      <xdr:rowOff>133350</xdr:rowOff>
    </xdr:from>
    <xdr:to>
      <xdr:col>25</xdr:col>
      <xdr:colOff>266700</xdr:colOff>
      <xdr:row>18</xdr:row>
      <xdr:rowOff>123825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514350</xdr:colOff>
      <xdr:row>18</xdr:row>
      <xdr:rowOff>171450</xdr:rowOff>
    </xdr:from>
    <xdr:to>
      <xdr:col>25</xdr:col>
      <xdr:colOff>209550</xdr:colOff>
      <xdr:row>22</xdr:row>
      <xdr:rowOff>9525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514350</xdr:colOff>
      <xdr:row>23</xdr:row>
      <xdr:rowOff>85725</xdr:rowOff>
    </xdr:from>
    <xdr:to>
      <xdr:col>25</xdr:col>
      <xdr:colOff>209550</xdr:colOff>
      <xdr:row>26</xdr:row>
      <xdr:rowOff>133350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514350</xdr:colOff>
      <xdr:row>26</xdr:row>
      <xdr:rowOff>180975</xdr:rowOff>
    </xdr:from>
    <xdr:to>
      <xdr:col>25</xdr:col>
      <xdr:colOff>209550</xdr:colOff>
      <xdr:row>29</xdr:row>
      <xdr:rowOff>133350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514350</xdr:colOff>
      <xdr:row>30</xdr:row>
      <xdr:rowOff>76200</xdr:rowOff>
    </xdr:from>
    <xdr:to>
      <xdr:col>25</xdr:col>
      <xdr:colOff>209550</xdr:colOff>
      <xdr:row>34</xdr:row>
      <xdr:rowOff>142875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438150</xdr:colOff>
      <xdr:row>35</xdr:row>
      <xdr:rowOff>152400</xdr:rowOff>
    </xdr:from>
    <xdr:to>
      <xdr:col>25</xdr:col>
      <xdr:colOff>133350</xdr:colOff>
      <xdr:row>38</xdr:row>
      <xdr:rowOff>180975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400050</xdr:colOff>
      <xdr:row>40</xdr:row>
      <xdr:rowOff>0</xdr:rowOff>
    </xdr:from>
    <xdr:to>
      <xdr:col>25</xdr:col>
      <xdr:colOff>95250</xdr:colOff>
      <xdr:row>43</xdr:row>
      <xdr:rowOff>28575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419100</xdr:colOff>
      <xdr:row>44</xdr:row>
      <xdr:rowOff>19050</xdr:rowOff>
    </xdr:from>
    <xdr:to>
      <xdr:col>25</xdr:col>
      <xdr:colOff>114300</xdr:colOff>
      <xdr:row>47</xdr:row>
      <xdr:rowOff>180975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29</xdr:col>
      <xdr:colOff>114300</xdr:colOff>
      <xdr:row>20</xdr:row>
      <xdr:rowOff>28575</xdr:rowOff>
    </xdr:from>
    <xdr:to>
      <xdr:col>36</xdr:col>
      <xdr:colOff>419100</xdr:colOff>
      <xdr:row>34</xdr:row>
      <xdr:rowOff>104775</xdr:rowOff>
    </xdr:to>
    <xdr:graphicFrame macro="">
      <xdr:nvGraphicFramePr>
        <xdr:cNvPr id="18" name="Grafiek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304799</xdr:colOff>
      <xdr:row>35</xdr:row>
      <xdr:rowOff>47625</xdr:rowOff>
    </xdr:from>
    <xdr:to>
      <xdr:col>35</xdr:col>
      <xdr:colOff>314324</xdr:colOff>
      <xdr:row>52</xdr:row>
      <xdr:rowOff>104775</xdr:rowOff>
    </xdr:to>
    <xdr:graphicFrame macro="">
      <xdr:nvGraphicFramePr>
        <xdr:cNvPr id="19" name="Grafiek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323850</xdr:colOff>
      <xdr:row>51</xdr:row>
      <xdr:rowOff>133349</xdr:rowOff>
    </xdr:from>
    <xdr:to>
      <xdr:col>9</xdr:col>
      <xdr:colOff>285750</xdr:colOff>
      <xdr:row>70</xdr:row>
      <xdr:rowOff>9524</xdr:rowOff>
    </xdr:to>
    <xdr:graphicFrame macro="">
      <xdr:nvGraphicFramePr>
        <xdr:cNvPr id="20" name="Grafiek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76200</xdr:colOff>
      <xdr:row>53</xdr:row>
      <xdr:rowOff>171450</xdr:rowOff>
    </xdr:from>
    <xdr:to>
      <xdr:col>18</xdr:col>
      <xdr:colOff>381000</xdr:colOff>
      <xdr:row>68</xdr:row>
      <xdr:rowOff>57150</xdr:rowOff>
    </xdr:to>
    <xdr:graphicFrame macro="">
      <xdr:nvGraphicFramePr>
        <xdr:cNvPr id="21" name="Grafiek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46"/>
  <sheetViews>
    <sheetView tabSelected="1" topLeftCell="A22" workbookViewId="0">
      <selection activeCell="O54" sqref="O54"/>
    </sheetView>
  </sheetViews>
  <sheetFormatPr defaultRowHeight="15"/>
  <cols>
    <col min="1" max="1" width="6" style="1" customWidth="1"/>
    <col min="2" max="2" width="8" style="1" customWidth="1"/>
    <col min="3" max="6" width="9.140625" style="1"/>
    <col min="7" max="7" width="9.140625" style="2"/>
    <col min="8" max="8" width="14.85546875" style="1" customWidth="1"/>
    <col min="9" max="9" width="9.140625" style="1"/>
    <col min="10" max="11" width="17.7109375" style="1" customWidth="1"/>
    <col min="12" max="16384" width="9.140625" style="1"/>
  </cols>
  <sheetData>
    <row r="2" spans="2:9">
      <c r="D2" s="1" t="s">
        <v>23</v>
      </c>
      <c r="F2" s="1" t="s">
        <v>24</v>
      </c>
      <c r="H2" s="1" t="s">
        <v>25</v>
      </c>
      <c r="I2" s="1" t="s">
        <v>26</v>
      </c>
    </row>
    <row r="3" spans="2:9" ht="15.75" thickBot="1">
      <c r="C3" s="1" t="s">
        <v>1</v>
      </c>
      <c r="F3" s="2" t="s">
        <v>14</v>
      </c>
      <c r="G3" s="1"/>
      <c r="H3" s="1" t="s">
        <v>8</v>
      </c>
      <c r="I3" s="1" t="s">
        <v>9</v>
      </c>
    </row>
    <row r="4" spans="2:9" ht="30">
      <c r="B4" s="6"/>
      <c r="C4" s="7"/>
      <c r="D4" s="7"/>
      <c r="E4" s="7" t="s">
        <v>3</v>
      </c>
      <c r="F4" s="7"/>
      <c r="G4" s="8"/>
      <c r="H4" s="9" t="s">
        <v>13</v>
      </c>
      <c r="I4" s="10" t="s">
        <v>7</v>
      </c>
    </row>
    <row r="5" spans="2:9" ht="15.75" thickBot="1">
      <c r="B5" s="11" t="s">
        <v>0</v>
      </c>
      <c r="C5" s="12" t="s">
        <v>2</v>
      </c>
      <c r="D5" s="12" t="s">
        <v>3</v>
      </c>
      <c r="E5" s="12" t="s">
        <v>10</v>
      </c>
      <c r="F5" s="12" t="s">
        <v>4</v>
      </c>
      <c r="G5" s="13" t="s">
        <v>5</v>
      </c>
      <c r="H5" s="12" t="s">
        <v>6</v>
      </c>
      <c r="I5" s="14" t="s">
        <v>12</v>
      </c>
    </row>
    <row r="6" spans="2:9">
      <c r="B6" s="15">
        <v>1</v>
      </c>
      <c r="C6" s="16">
        <v>8.2900000000000001E-2</v>
      </c>
      <c r="D6" s="16">
        <v>1.28</v>
      </c>
      <c r="E6" s="16">
        <f>+D6*3.6</f>
        <v>4.6080000000000005</v>
      </c>
      <c r="F6" s="16">
        <v>130</v>
      </c>
      <c r="G6" s="17">
        <f>+D6/C6</f>
        <v>15.440289505428227</v>
      </c>
      <c r="H6" s="16">
        <v>1.2492990000000001E-2</v>
      </c>
      <c r="I6" s="18">
        <v>1.05</v>
      </c>
    </row>
    <row r="7" spans="2:9">
      <c r="B7" s="19">
        <v>2</v>
      </c>
      <c r="C7" s="4">
        <v>7.4499999999999997E-2</v>
      </c>
      <c r="D7" s="4">
        <v>1.18</v>
      </c>
      <c r="E7" s="4">
        <f t="shared" ref="E7:E46" si="0">+D7*3.6</f>
        <v>4.2480000000000002</v>
      </c>
      <c r="F7" s="4">
        <v>115</v>
      </c>
      <c r="G7" s="5">
        <f>+D7/C7</f>
        <v>15.838926174496644</v>
      </c>
      <c r="H7" s="4">
        <v>1.340247E-2</v>
      </c>
      <c r="I7" s="20">
        <v>0.94399999999999995</v>
      </c>
    </row>
    <row r="8" spans="2:9">
      <c r="B8" s="19">
        <v>3</v>
      </c>
      <c r="C8" s="4">
        <v>8.2600000000000007E-2</v>
      </c>
      <c r="D8" s="4">
        <v>2.0499999999999998</v>
      </c>
      <c r="E8" s="4">
        <f t="shared" si="0"/>
        <v>7.38</v>
      </c>
      <c r="F8" s="4">
        <v>195</v>
      </c>
      <c r="G8" s="5">
        <f t="shared" ref="G8:G46" si="1">+D8/C8</f>
        <v>24.818401937046001</v>
      </c>
      <c r="H8" s="4">
        <v>1.3893300000000001E-2</v>
      </c>
      <c r="I8" s="20">
        <v>1.044</v>
      </c>
    </row>
    <row r="9" spans="2:9">
      <c r="B9" s="19">
        <v>4</v>
      </c>
      <c r="C9" s="4">
        <v>6.6100000000000006E-2</v>
      </c>
      <c r="D9" s="4">
        <v>1.8939999999999999</v>
      </c>
      <c r="E9" s="4">
        <f t="shared" si="0"/>
        <v>6.8183999999999996</v>
      </c>
      <c r="F9" s="4">
        <v>155</v>
      </c>
      <c r="G9" s="5">
        <f t="shared" si="1"/>
        <v>28.653555219364595</v>
      </c>
      <c r="H9" s="4">
        <v>1.35196E-2</v>
      </c>
      <c r="I9" s="20">
        <v>0.83599999999999997</v>
      </c>
    </row>
    <row r="10" spans="2:9">
      <c r="B10" s="19">
        <v>5</v>
      </c>
      <c r="C10" s="4">
        <v>0.05</v>
      </c>
      <c r="D10" s="4">
        <v>1.59</v>
      </c>
      <c r="E10" s="4">
        <f t="shared" si="0"/>
        <v>5.7240000000000002</v>
      </c>
      <c r="F10" s="4">
        <v>120</v>
      </c>
      <c r="G10" s="5">
        <f t="shared" si="1"/>
        <v>31.8</v>
      </c>
      <c r="H10" s="4">
        <v>1.680208E-2</v>
      </c>
      <c r="I10" s="20">
        <v>0.63200000000000001</v>
      </c>
    </row>
    <row r="11" spans="2:9">
      <c r="B11" s="19">
        <v>6</v>
      </c>
      <c r="C11" s="4">
        <v>5.8099999999999999E-2</v>
      </c>
      <c r="D11" s="4">
        <v>2.39</v>
      </c>
      <c r="E11" s="4">
        <f t="shared" si="0"/>
        <v>8.604000000000001</v>
      </c>
      <c r="F11" s="4">
        <v>170</v>
      </c>
      <c r="G11" s="5">
        <f t="shared" si="1"/>
        <v>41.135972461273667</v>
      </c>
      <c r="H11" s="4">
        <v>1.2233300000000001E-2</v>
      </c>
      <c r="I11" s="20">
        <v>0.73299999999999998</v>
      </c>
    </row>
    <row r="12" spans="2:9">
      <c r="B12" s="19">
        <v>7</v>
      </c>
      <c r="C12" s="4">
        <v>4.8399999999999999E-2</v>
      </c>
      <c r="D12" s="4">
        <v>2.0489999999999999</v>
      </c>
      <c r="E12" s="4">
        <f t="shared" si="0"/>
        <v>7.3764000000000003</v>
      </c>
      <c r="F12" s="4">
        <v>140</v>
      </c>
      <c r="G12" s="5">
        <f t="shared" si="1"/>
        <v>42.334710743801651</v>
      </c>
      <c r="H12" s="4">
        <v>1.4709699999999999E-2</v>
      </c>
      <c r="I12" s="20">
        <v>0.61099999999999999</v>
      </c>
    </row>
    <row r="13" spans="2:9">
      <c r="B13" s="19">
        <v>8</v>
      </c>
      <c r="C13" s="4">
        <v>3.5000000000000003E-2</v>
      </c>
      <c r="D13" s="4">
        <v>1.5880000000000001</v>
      </c>
      <c r="E13" s="4">
        <f t="shared" si="0"/>
        <v>5.7168000000000001</v>
      </c>
      <c r="F13" s="4">
        <v>110</v>
      </c>
      <c r="G13" s="5">
        <f t="shared" si="1"/>
        <v>45.371428571428567</v>
      </c>
      <c r="H13" s="4">
        <v>2.2247200000000002E-2</v>
      </c>
      <c r="I13" s="20">
        <v>0.442</v>
      </c>
    </row>
    <row r="14" spans="2:9">
      <c r="B14" s="19">
        <v>9</v>
      </c>
      <c r="C14" s="4">
        <v>4.7800000000000002E-2</v>
      </c>
      <c r="D14" s="4">
        <v>2.38</v>
      </c>
      <c r="E14" s="4">
        <f t="shared" si="0"/>
        <v>8.5679999999999996</v>
      </c>
      <c r="F14" s="4">
        <v>160</v>
      </c>
      <c r="G14" s="5">
        <f t="shared" si="1"/>
        <v>49.790794979079493</v>
      </c>
      <c r="H14" s="4">
        <v>1.40836E-2</v>
      </c>
      <c r="I14" s="20">
        <v>0.60299999999999998</v>
      </c>
    </row>
    <row r="15" spans="2:9">
      <c r="B15" s="19">
        <v>10</v>
      </c>
      <c r="C15" s="4">
        <v>3.8199999999999998E-2</v>
      </c>
      <c r="D15" s="4">
        <v>2.177</v>
      </c>
      <c r="E15" s="4">
        <f t="shared" si="0"/>
        <v>7.8372000000000002</v>
      </c>
      <c r="F15" s="4">
        <v>135</v>
      </c>
      <c r="G15" s="5">
        <f t="shared" si="1"/>
        <v>56.989528795811523</v>
      </c>
      <c r="H15" s="4">
        <v>1.5299800000000001E-2</v>
      </c>
      <c r="I15" s="20">
        <v>0.48199999999999998</v>
      </c>
    </row>
    <row r="16" spans="2:9">
      <c r="B16" s="19">
        <v>11</v>
      </c>
      <c r="C16" s="4">
        <v>2.8500000000000001E-2</v>
      </c>
      <c r="D16" s="4">
        <v>1.6220000000000001</v>
      </c>
      <c r="E16" s="4">
        <f t="shared" si="0"/>
        <v>5.8392000000000008</v>
      </c>
      <c r="F16" s="4">
        <v>110</v>
      </c>
      <c r="G16" s="5">
        <f t="shared" si="1"/>
        <v>56.912280701754391</v>
      </c>
      <c r="H16" s="4">
        <v>2.5786E-2</v>
      </c>
      <c r="I16" s="20">
        <v>0.36</v>
      </c>
    </row>
    <row r="17" spans="2:9">
      <c r="B17" s="19">
        <v>12</v>
      </c>
      <c r="C17" s="4">
        <v>9.2899999999999996E-2</v>
      </c>
      <c r="D17" s="4">
        <v>2.56</v>
      </c>
      <c r="E17" s="4">
        <f t="shared" si="0"/>
        <v>9.2160000000000011</v>
      </c>
      <c r="F17" s="4">
        <v>235</v>
      </c>
      <c r="G17" s="5">
        <f t="shared" si="1"/>
        <v>27.556512378902045</v>
      </c>
      <c r="H17" s="4">
        <v>1.1313999999999999E-2</v>
      </c>
      <c r="I17" s="20">
        <v>1.1599999999999999</v>
      </c>
    </row>
    <row r="18" spans="2:9">
      <c r="B18" s="19">
        <v>13</v>
      </c>
      <c r="C18" s="4">
        <v>7.4300000000000005E-2</v>
      </c>
      <c r="D18" s="4">
        <v>2.4300000000000002</v>
      </c>
      <c r="E18" s="4">
        <f t="shared" si="0"/>
        <v>8.7480000000000011</v>
      </c>
      <c r="F18" s="4">
        <v>190</v>
      </c>
      <c r="G18" s="5">
        <f t="shared" si="1"/>
        <v>32.705248990578738</v>
      </c>
      <c r="H18" s="4">
        <v>1.036339E-2</v>
      </c>
      <c r="I18" s="20">
        <v>0.93700000000000006</v>
      </c>
    </row>
    <row r="19" spans="2:9">
      <c r="B19" s="19">
        <v>14</v>
      </c>
      <c r="C19" s="4">
        <v>5.6000000000000001E-2</v>
      </c>
      <c r="D19" s="4">
        <v>1.95</v>
      </c>
      <c r="E19" s="4">
        <f t="shared" si="0"/>
        <v>7.02</v>
      </c>
      <c r="F19" s="4">
        <v>150</v>
      </c>
      <c r="G19" s="5">
        <f t="shared" si="1"/>
        <v>34.821428571428569</v>
      </c>
      <c r="H19" s="4">
        <v>1.53904E-2</v>
      </c>
      <c r="I19" s="20">
        <v>0.70799999999999996</v>
      </c>
    </row>
    <row r="20" spans="2:9">
      <c r="B20" s="19">
        <v>15</v>
      </c>
      <c r="C20" s="4">
        <v>0.11700000000000001</v>
      </c>
      <c r="D20" s="4">
        <v>3.59</v>
      </c>
      <c r="E20" s="4">
        <f t="shared" si="0"/>
        <v>12.923999999999999</v>
      </c>
      <c r="F20" s="4">
        <v>320</v>
      </c>
      <c r="G20" s="5">
        <f t="shared" si="1"/>
        <v>30.683760683760681</v>
      </c>
      <c r="H20" s="4">
        <v>6.5250000000000004E-3</v>
      </c>
      <c r="I20" s="20">
        <v>1.466</v>
      </c>
    </row>
    <row r="21" spans="2:9">
      <c r="B21" s="19">
        <v>16</v>
      </c>
      <c r="C21" s="4">
        <v>8.5800000000000001E-2</v>
      </c>
      <c r="D21" s="4">
        <v>3.3290000000000002</v>
      </c>
      <c r="E21" s="4">
        <f t="shared" si="0"/>
        <v>11.984400000000001</v>
      </c>
      <c r="F21" s="4">
        <v>250</v>
      </c>
      <c r="G21" s="5">
        <f t="shared" si="1"/>
        <v>38.799533799533798</v>
      </c>
      <c r="H21" s="4">
        <v>7.6196273E-3</v>
      </c>
      <c r="I21" s="20">
        <v>1.0680000000000001</v>
      </c>
    </row>
    <row r="22" spans="2:9">
      <c r="B22" s="19">
        <v>17</v>
      </c>
      <c r="C22" s="4">
        <v>8.2199999999999995E-2</v>
      </c>
      <c r="D22" s="4">
        <v>3.073</v>
      </c>
      <c r="E22" s="4">
        <f t="shared" si="0"/>
        <v>11.062799999999999</v>
      </c>
      <c r="F22" s="4">
        <v>260</v>
      </c>
      <c r="G22" s="5">
        <f t="shared" si="1"/>
        <v>37.384428223844282</v>
      </c>
      <c r="H22" s="4">
        <v>1.147692E-2</v>
      </c>
      <c r="I22" s="20">
        <v>1.0329999999999999</v>
      </c>
    </row>
    <row r="23" spans="2:9">
      <c r="B23" s="19">
        <v>18</v>
      </c>
      <c r="C23" s="4">
        <v>6.4699999999999994E-2</v>
      </c>
      <c r="D23" s="4">
        <v>3.073</v>
      </c>
      <c r="E23" s="4">
        <f t="shared" si="0"/>
        <v>11.062799999999999</v>
      </c>
      <c r="F23" s="4">
        <v>220</v>
      </c>
      <c r="G23" s="5">
        <f t="shared" si="1"/>
        <v>47.496136012364765</v>
      </c>
      <c r="H23" s="4">
        <v>1.0651799999999999E-2</v>
      </c>
      <c r="I23" s="20">
        <v>0.81399999999999995</v>
      </c>
    </row>
    <row r="24" spans="2:9">
      <c r="B24" s="19">
        <v>19</v>
      </c>
      <c r="C24" s="4">
        <v>4.9500000000000002E-2</v>
      </c>
      <c r="D24" s="4">
        <v>2.82</v>
      </c>
      <c r="E24" s="4">
        <f t="shared" si="0"/>
        <v>10.151999999999999</v>
      </c>
      <c r="F24" s="4">
        <v>170</v>
      </c>
      <c r="G24" s="5">
        <f t="shared" si="1"/>
        <v>56.969696969696962</v>
      </c>
      <c r="H24" s="4">
        <v>1.0175E-2</v>
      </c>
      <c r="I24" s="20">
        <v>0.61699999999999999</v>
      </c>
    </row>
    <row r="25" spans="2:9">
      <c r="B25" s="19">
        <v>20</v>
      </c>
      <c r="C25" s="4">
        <v>8.2799999999999999E-2</v>
      </c>
      <c r="D25" s="4">
        <v>3.641</v>
      </c>
      <c r="E25" s="4">
        <f t="shared" si="0"/>
        <v>13.1076</v>
      </c>
      <c r="F25" s="4">
        <v>290</v>
      </c>
      <c r="G25" s="5">
        <f t="shared" si="1"/>
        <v>43.973429951690825</v>
      </c>
      <c r="H25" s="4">
        <v>9.5628999999999992E-3</v>
      </c>
      <c r="I25" s="20">
        <v>1.038</v>
      </c>
    </row>
    <row r="26" spans="2:9">
      <c r="B26" s="19">
        <v>21</v>
      </c>
      <c r="C26" s="4">
        <v>6.6100000000000006E-2</v>
      </c>
      <c r="D26" s="4">
        <v>3.585</v>
      </c>
      <c r="E26" s="4">
        <f t="shared" si="0"/>
        <v>12.906000000000001</v>
      </c>
      <c r="F26" s="4">
        <v>240</v>
      </c>
      <c r="G26" s="5">
        <f t="shared" si="1"/>
        <v>54.236006051437208</v>
      </c>
      <c r="H26" s="4">
        <v>8.7559999999999999E-3</v>
      </c>
      <c r="I26" s="20">
        <v>0.81699999999999995</v>
      </c>
    </row>
    <row r="27" spans="2:9">
      <c r="B27" s="19">
        <v>22</v>
      </c>
      <c r="C27" s="4">
        <v>8.2900000000000001E-2</v>
      </c>
      <c r="D27" s="4">
        <v>4.609</v>
      </c>
      <c r="E27" s="4">
        <f t="shared" si="0"/>
        <v>16.592400000000001</v>
      </c>
      <c r="F27" s="4">
        <v>300</v>
      </c>
      <c r="G27" s="5">
        <f t="shared" si="1"/>
        <v>55.597104945717732</v>
      </c>
      <c r="H27" s="4">
        <v>5.1021900000000004E-3</v>
      </c>
      <c r="I27" s="20">
        <v>1.024</v>
      </c>
    </row>
    <row r="28" spans="2:9">
      <c r="B28" s="19">
        <v>23</v>
      </c>
      <c r="C28" s="4">
        <v>6.0900000000000003E-2</v>
      </c>
      <c r="D28" s="4">
        <v>4.3529999999999998</v>
      </c>
      <c r="E28" s="4">
        <f t="shared" si="0"/>
        <v>15.6708</v>
      </c>
      <c r="F28" s="4">
        <v>260</v>
      </c>
      <c r="G28" s="5">
        <f t="shared" si="1"/>
        <v>71.47783251231526</v>
      </c>
      <c r="H28" s="4">
        <v>7.1414800000000004E-3</v>
      </c>
      <c r="I28" s="20">
        <v>0.76200000000000001</v>
      </c>
    </row>
    <row r="29" spans="2:9">
      <c r="B29" s="19">
        <v>24</v>
      </c>
      <c r="C29" s="4">
        <v>3.6200000000000003E-2</v>
      </c>
      <c r="D29" s="4">
        <v>2.4300000000000002</v>
      </c>
      <c r="E29" s="4">
        <f t="shared" si="0"/>
        <v>8.7480000000000011</v>
      </c>
      <c r="F29" s="4">
        <v>150</v>
      </c>
      <c r="G29" s="5">
        <f t="shared" si="1"/>
        <v>67.127071823204417</v>
      </c>
      <c r="H29" s="4">
        <v>1.5803560000000001E-2</v>
      </c>
      <c r="I29" s="20">
        <v>0.45600000000000002</v>
      </c>
    </row>
    <row r="30" spans="2:9">
      <c r="B30" s="19">
        <v>25</v>
      </c>
      <c r="C30" s="4">
        <v>2.8899999999999999E-2</v>
      </c>
      <c r="D30" s="4">
        <v>1.9850000000000001</v>
      </c>
      <c r="E30" s="4">
        <f t="shared" si="0"/>
        <v>7.1460000000000008</v>
      </c>
      <c r="F30" s="4">
        <v>125</v>
      </c>
      <c r="G30" s="5">
        <f t="shared" si="1"/>
        <v>68.68512110726644</v>
      </c>
      <c r="H30" s="4">
        <v>2.0885600000000001E-2</v>
      </c>
      <c r="I30" s="20">
        <v>0.36499999999999999</v>
      </c>
    </row>
    <row r="31" spans="2:9">
      <c r="B31" s="19">
        <v>26</v>
      </c>
      <c r="C31" s="4">
        <v>1.7999999999999999E-2</v>
      </c>
      <c r="D31" s="4">
        <v>1.28</v>
      </c>
      <c r="E31" s="4">
        <f t="shared" si="0"/>
        <v>4.6080000000000005</v>
      </c>
      <c r="F31" s="4">
        <v>100</v>
      </c>
      <c r="G31" s="5">
        <f t="shared" si="1"/>
        <v>71.111111111111114</v>
      </c>
      <c r="H31" s="4">
        <v>4.5023599999999997E-2</v>
      </c>
      <c r="I31" s="20">
        <v>0.22700000000000001</v>
      </c>
    </row>
    <row r="32" spans="2:9">
      <c r="B32" s="19">
        <v>27</v>
      </c>
      <c r="C32" s="4">
        <v>4.65E-2</v>
      </c>
      <c r="D32" s="4">
        <v>3.28</v>
      </c>
      <c r="E32" s="4">
        <f t="shared" si="0"/>
        <v>11.808</v>
      </c>
      <c r="F32" s="4">
        <v>185</v>
      </c>
      <c r="G32" s="5">
        <f t="shared" si="1"/>
        <v>70.537634408602145</v>
      </c>
      <c r="H32" s="4">
        <v>9.0503000000000007E-3</v>
      </c>
      <c r="I32" s="20">
        <v>0.57799999999999996</v>
      </c>
    </row>
    <row r="33" spans="2:10">
      <c r="B33" s="19">
        <v>28</v>
      </c>
      <c r="C33" s="4">
        <v>3.7100000000000001E-2</v>
      </c>
      <c r="D33" s="4">
        <v>2.73</v>
      </c>
      <c r="E33" s="4">
        <f t="shared" si="0"/>
        <v>9.8279999999999994</v>
      </c>
      <c r="F33" s="4">
        <v>160</v>
      </c>
      <c r="G33" s="5">
        <f t="shared" si="1"/>
        <v>73.584905660377359</v>
      </c>
      <c r="H33" s="4">
        <v>1.33455E-2</v>
      </c>
      <c r="I33" s="20">
        <v>0.47599999999999998</v>
      </c>
    </row>
    <row r="34" spans="2:10">
      <c r="B34" s="19">
        <v>29</v>
      </c>
      <c r="C34" s="4">
        <v>2.1100000000000001E-2</v>
      </c>
      <c r="D34" s="4">
        <v>1.8779999999999999</v>
      </c>
      <c r="E34" s="4">
        <f t="shared" si="0"/>
        <v>6.7607999999999997</v>
      </c>
      <c r="F34" s="4">
        <v>120</v>
      </c>
      <c r="G34" s="5">
        <f t="shared" si="1"/>
        <v>89.004739336492889</v>
      </c>
      <c r="H34" s="4">
        <v>2.5654E-2</v>
      </c>
      <c r="I34" s="20">
        <v>0.26600000000000001</v>
      </c>
    </row>
    <row r="35" spans="2:10">
      <c r="B35" s="19">
        <v>30</v>
      </c>
      <c r="C35" s="4">
        <v>1.9599999999999999E-2</v>
      </c>
      <c r="D35" s="4">
        <v>1.216</v>
      </c>
      <c r="E35" s="4">
        <f t="shared" si="0"/>
        <v>4.3776000000000002</v>
      </c>
      <c r="F35" s="4">
        <v>90</v>
      </c>
      <c r="G35" s="5">
        <f t="shared" si="1"/>
        <v>62.04081632653061</v>
      </c>
      <c r="H35" s="4">
        <v>4.0252000000000003E-2</v>
      </c>
      <c r="I35" s="20">
        <v>0.248</v>
      </c>
    </row>
    <row r="36" spans="2:10">
      <c r="B36" s="19">
        <v>31</v>
      </c>
      <c r="C36" s="4">
        <v>1.2500000000000001E-2</v>
      </c>
      <c r="D36" s="4">
        <v>0.64</v>
      </c>
      <c r="E36" s="4">
        <f t="shared" si="0"/>
        <v>2.3040000000000003</v>
      </c>
      <c r="F36" s="4">
        <v>70</v>
      </c>
      <c r="G36" s="5">
        <f t="shared" si="1"/>
        <v>51.199999999999996</v>
      </c>
      <c r="H36" s="4">
        <v>4.05977E-2</v>
      </c>
      <c r="I36" s="20">
        <v>0.17299999999999999</v>
      </c>
      <c r="J36" s="3" t="s">
        <v>11</v>
      </c>
    </row>
    <row r="37" spans="2:10">
      <c r="B37" s="19">
        <v>32</v>
      </c>
      <c r="C37" s="4">
        <v>3.6200000000000003E-2</v>
      </c>
      <c r="D37" s="4">
        <v>1.4850000000000001</v>
      </c>
      <c r="E37" s="4">
        <f t="shared" si="0"/>
        <v>5.3460000000000001</v>
      </c>
      <c r="F37" s="4">
        <v>100</v>
      </c>
      <c r="G37" s="5">
        <f t="shared" si="1"/>
        <v>41.02209944751381</v>
      </c>
      <c r="H37" s="4">
        <v>2.00626E-2</v>
      </c>
      <c r="I37" s="20">
        <v>0.45800000000000002</v>
      </c>
    </row>
    <row r="38" spans="2:10">
      <c r="B38" s="19">
        <v>33</v>
      </c>
      <c r="C38" s="4">
        <v>2.1999999999999999E-2</v>
      </c>
      <c r="D38" s="4">
        <v>0.96899999999999997</v>
      </c>
      <c r="E38" s="4">
        <f t="shared" si="0"/>
        <v>3.4883999999999999</v>
      </c>
      <c r="F38" s="4">
        <v>70</v>
      </c>
      <c r="G38" s="5">
        <f t="shared" si="1"/>
        <v>44.045454545454547</v>
      </c>
      <c r="H38" s="4">
        <v>3.7726999999999997E-2</v>
      </c>
      <c r="I38" s="20">
        <v>0.27800000000000002</v>
      </c>
    </row>
    <row r="39" spans="2:10">
      <c r="B39" s="19">
        <v>34</v>
      </c>
      <c r="C39" s="4">
        <v>6.0299999999999999E-2</v>
      </c>
      <c r="D39" s="4">
        <v>1.423</v>
      </c>
      <c r="E39" s="4">
        <f t="shared" si="0"/>
        <v>5.1228000000000007</v>
      </c>
      <c r="F39" s="4">
        <v>110</v>
      </c>
      <c r="G39" s="5">
        <f t="shared" si="1"/>
        <v>23.598673300165839</v>
      </c>
      <c r="H39" s="4">
        <v>1.22399E-2</v>
      </c>
      <c r="I39" s="20">
        <v>0.76300000000000001</v>
      </c>
    </row>
    <row r="40" spans="2:10">
      <c r="B40" s="19">
        <v>35</v>
      </c>
      <c r="C40" s="4">
        <v>2.87E-2</v>
      </c>
      <c r="D40" s="4">
        <v>0.96899999999999997</v>
      </c>
      <c r="E40" s="4">
        <f t="shared" si="0"/>
        <v>3.4883999999999999</v>
      </c>
      <c r="F40" s="4">
        <v>70</v>
      </c>
      <c r="G40" s="5">
        <f t="shared" si="1"/>
        <v>33.763066202090592</v>
      </c>
      <c r="H40" s="4">
        <v>2.9971000000000001E-2</v>
      </c>
      <c r="I40" s="20">
        <v>0.36299999999999999</v>
      </c>
    </row>
    <row r="41" spans="2:10">
      <c r="B41" s="19">
        <v>36</v>
      </c>
      <c r="C41" s="4">
        <v>0.05</v>
      </c>
      <c r="D41" s="4">
        <v>0.93300000000000005</v>
      </c>
      <c r="E41" s="4">
        <f t="shared" si="0"/>
        <v>3.3588000000000005</v>
      </c>
      <c r="F41" s="4">
        <v>70</v>
      </c>
      <c r="G41" s="5">
        <f t="shared" si="1"/>
        <v>18.66</v>
      </c>
      <c r="H41" s="4">
        <v>1.37444E-2</v>
      </c>
      <c r="I41" s="20">
        <v>0.63300000000000001</v>
      </c>
    </row>
    <row r="42" spans="2:10">
      <c r="B42" s="19">
        <v>37</v>
      </c>
      <c r="C42" s="4">
        <v>8.2900000000000001E-2</v>
      </c>
      <c r="D42" s="4">
        <v>1.28</v>
      </c>
      <c r="E42" s="4">
        <f t="shared" si="0"/>
        <v>4.6080000000000005</v>
      </c>
      <c r="F42" s="4">
        <v>130</v>
      </c>
      <c r="G42" s="5">
        <f t="shared" si="1"/>
        <v>15.440289505428227</v>
      </c>
      <c r="H42" s="4">
        <v>1.2435277999999999E-2</v>
      </c>
      <c r="I42" s="20">
        <v>1.05</v>
      </c>
    </row>
    <row r="43" spans="2:10">
      <c r="B43" s="19">
        <v>38</v>
      </c>
      <c r="C43" s="4">
        <v>7.6799999999999993E-2</v>
      </c>
      <c r="D43" s="4">
        <v>3.073</v>
      </c>
      <c r="E43" s="4">
        <f t="shared" si="0"/>
        <v>11.062799999999999</v>
      </c>
      <c r="F43" s="4">
        <v>230</v>
      </c>
      <c r="G43" s="5">
        <f t="shared" si="1"/>
        <v>40.013020833333336</v>
      </c>
      <c r="H43" s="4">
        <v>9.3486100000000003E-3</v>
      </c>
      <c r="I43" s="20">
        <v>0.95599999999999996</v>
      </c>
    </row>
    <row r="44" spans="2:10">
      <c r="B44" s="19">
        <v>39</v>
      </c>
      <c r="C44" s="4">
        <v>0.1048</v>
      </c>
      <c r="D44" s="4">
        <v>4.3529999999999998</v>
      </c>
      <c r="E44" s="4">
        <f t="shared" si="0"/>
        <v>15.6708</v>
      </c>
      <c r="F44" s="4">
        <v>330</v>
      </c>
      <c r="G44" s="5">
        <f t="shared" si="1"/>
        <v>41.536259541984727</v>
      </c>
      <c r="H44" s="4">
        <v>3.7477600000000002E-3</v>
      </c>
      <c r="I44" s="20">
        <v>1.3089999999999999</v>
      </c>
    </row>
    <row r="45" spans="2:10" ht="15.75" thickBot="1">
      <c r="B45" s="21">
        <v>40</v>
      </c>
      <c r="C45" s="22">
        <v>1.23E-2</v>
      </c>
      <c r="D45" s="22">
        <v>1.323</v>
      </c>
      <c r="E45" s="22">
        <f t="shared" si="0"/>
        <v>4.7628000000000004</v>
      </c>
      <c r="F45" s="29">
        <v>60</v>
      </c>
      <c r="G45" s="23">
        <f t="shared" si="1"/>
        <v>107.5609756097561</v>
      </c>
      <c r="H45" s="22"/>
      <c r="I45" s="24">
        <v>0.16800000000000001</v>
      </c>
      <c r="J45" s="3" t="s">
        <v>11</v>
      </c>
    </row>
    <row r="46" spans="2:10" ht="15.75" thickBot="1">
      <c r="B46" s="25" t="s">
        <v>15</v>
      </c>
      <c r="C46" s="26">
        <v>1.23E-2</v>
      </c>
      <c r="D46" s="26">
        <v>1.323</v>
      </c>
      <c r="E46" s="26">
        <f t="shared" si="0"/>
        <v>4.7628000000000004</v>
      </c>
      <c r="F46" s="30">
        <v>182</v>
      </c>
      <c r="G46" s="27">
        <f t="shared" si="1"/>
        <v>107.5609756097561</v>
      </c>
      <c r="H46" s="26">
        <v>0.05</v>
      </c>
      <c r="I46" s="28">
        <v>0.16600000000000001</v>
      </c>
      <c r="J46" s="3" t="s">
        <v>11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4:AI47"/>
  <sheetViews>
    <sheetView topLeftCell="A40" workbookViewId="0">
      <selection activeCell="I51" sqref="I51"/>
    </sheetView>
  </sheetViews>
  <sheetFormatPr defaultRowHeight="15"/>
  <cols>
    <col min="1" max="16384" width="9.140625" style="1"/>
  </cols>
  <sheetData>
    <row r="4" spans="2:35" ht="15.75" thickBot="1">
      <c r="C4" s="1" t="s">
        <v>1</v>
      </c>
      <c r="F4" s="2" t="s">
        <v>14</v>
      </c>
      <c r="H4" s="1" t="s">
        <v>8</v>
      </c>
      <c r="I4" s="1" t="s">
        <v>9</v>
      </c>
    </row>
    <row r="5" spans="2:35" ht="30">
      <c r="B5" s="6"/>
      <c r="C5" s="7"/>
      <c r="D5" s="7"/>
      <c r="E5" s="7" t="s">
        <v>3</v>
      </c>
      <c r="F5" s="7"/>
      <c r="G5" s="8"/>
      <c r="H5" s="9" t="s">
        <v>13</v>
      </c>
      <c r="I5" s="10" t="s">
        <v>7</v>
      </c>
    </row>
    <row r="6" spans="2:35" ht="15.75" thickBot="1">
      <c r="B6" s="11" t="s">
        <v>0</v>
      </c>
      <c r="C6" s="12" t="s">
        <v>2</v>
      </c>
      <c r="D6" s="12" t="s">
        <v>3</v>
      </c>
      <c r="E6" s="12" t="s">
        <v>10</v>
      </c>
      <c r="F6" s="12" t="s">
        <v>4</v>
      </c>
      <c r="G6" s="13" t="s">
        <v>5</v>
      </c>
      <c r="H6" s="12" t="s">
        <v>6</v>
      </c>
      <c r="I6" s="14" t="s">
        <v>12</v>
      </c>
      <c r="K6" s="31" t="s">
        <v>16</v>
      </c>
    </row>
    <row r="7" spans="2:35">
      <c r="B7" s="15">
        <v>1</v>
      </c>
      <c r="C7" s="16">
        <v>8.2900000000000001E-2</v>
      </c>
      <c r="D7" s="16">
        <v>1.28</v>
      </c>
      <c r="E7" s="16">
        <f>+D7*3.6</f>
        <v>4.6080000000000005</v>
      </c>
      <c r="F7" s="16">
        <v>130</v>
      </c>
      <c r="G7" s="17">
        <f>+D7/C7</f>
        <v>15.440289505428227</v>
      </c>
      <c r="H7" s="16">
        <v>1.2492990000000001E-2</v>
      </c>
      <c r="I7" s="18">
        <v>1.05</v>
      </c>
    </row>
    <row r="8" spans="2:35">
      <c r="B8" s="19">
        <v>37</v>
      </c>
      <c r="C8" s="4">
        <v>8.2900000000000001E-2</v>
      </c>
      <c r="D8" s="4">
        <v>1.28</v>
      </c>
      <c r="E8" s="4">
        <f>+D8*3.6</f>
        <v>4.6080000000000005</v>
      </c>
      <c r="F8" s="4">
        <v>130</v>
      </c>
      <c r="G8" s="5">
        <f>+D8/C8</f>
        <v>15.440289505428227</v>
      </c>
      <c r="H8" s="4">
        <v>1.2435277999999999E-2</v>
      </c>
      <c r="I8" s="20">
        <v>1.05</v>
      </c>
      <c r="AA8" s="1" t="s">
        <v>16</v>
      </c>
      <c r="AB8" s="1" t="s">
        <v>17</v>
      </c>
      <c r="AC8" s="1" t="s">
        <v>20</v>
      </c>
      <c r="AD8" s="1" t="s">
        <v>18</v>
      </c>
      <c r="AE8" s="1" t="s">
        <v>19</v>
      </c>
      <c r="AG8" s="1" t="s">
        <v>16</v>
      </c>
      <c r="AH8" s="1" t="s">
        <v>21</v>
      </c>
      <c r="AI8" s="1" t="s">
        <v>22</v>
      </c>
    </row>
    <row r="9" spans="2:35">
      <c r="B9" s="19">
        <v>2</v>
      </c>
      <c r="C9" s="4">
        <v>7.4499999999999997E-2</v>
      </c>
      <c r="D9" s="4">
        <v>1.18</v>
      </c>
      <c r="E9" s="4">
        <f>+D9*3.6</f>
        <v>4.2480000000000002</v>
      </c>
      <c r="F9" s="4">
        <v>115</v>
      </c>
      <c r="G9" s="5">
        <f>+D9/C9</f>
        <v>15.838926174496644</v>
      </c>
      <c r="H9" s="4">
        <v>1.340247E-2</v>
      </c>
      <c r="I9" s="20">
        <v>0.94399999999999995</v>
      </c>
      <c r="AA9" s="1">
        <f>+K10</f>
        <v>16.344876296338274</v>
      </c>
      <c r="AC9" s="1">
        <v>1.2800000000000001E-2</v>
      </c>
      <c r="AE9" s="1">
        <v>-0.17899999999999999</v>
      </c>
      <c r="AG9" s="1">
        <f>+AA9</f>
        <v>16.344876296338274</v>
      </c>
      <c r="AH9" s="1">
        <f>+Q10</f>
        <v>0.91925000000000001</v>
      </c>
      <c r="AI9" s="1">
        <f>+Q11</f>
        <v>1.3018784500000002E-2</v>
      </c>
    </row>
    <row r="10" spans="2:35">
      <c r="B10" s="19">
        <v>36</v>
      </c>
      <c r="C10" s="4">
        <v>0.05</v>
      </c>
      <c r="D10" s="4">
        <v>0.93300000000000005</v>
      </c>
      <c r="E10" s="4">
        <f>+D10*3.6</f>
        <v>3.3588000000000005</v>
      </c>
      <c r="F10" s="4">
        <v>70</v>
      </c>
      <c r="G10" s="5">
        <f>+D10/C10</f>
        <v>18.66</v>
      </c>
      <c r="H10" s="4">
        <v>1.37444E-2</v>
      </c>
      <c r="I10" s="20">
        <v>0.63300000000000001</v>
      </c>
      <c r="K10" s="1">
        <f>+(G7+G8+G9+G10)/4</f>
        <v>16.344876296338274</v>
      </c>
      <c r="L10" s="1" t="s">
        <v>7</v>
      </c>
      <c r="M10" s="1">
        <f>+I7</f>
        <v>1.05</v>
      </c>
      <c r="N10" s="1">
        <f>+I8</f>
        <v>1.05</v>
      </c>
      <c r="O10" s="1">
        <f>+I9</f>
        <v>0.94399999999999995</v>
      </c>
      <c r="P10" s="1">
        <f>+I10</f>
        <v>0.63300000000000001</v>
      </c>
      <c r="Q10" s="32">
        <f>+(+M10+N10+O10+P10)/4</f>
        <v>0.91925000000000001</v>
      </c>
      <c r="AA10" s="1">
        <f>+K14</f>
        <v>26.15678570886962</v>
      </c>
      <c r="AC10" s="1">
        <v>1.2500000000000001E-2</v>
      </c>
      <c r="AE10" s="1">
        <v>-0.158</v>
      </c>
      <c r="AG10" s="1">
        <f>+AA10</f>
        <v>26.15678570886962</v>
      </c>
      <c r="AH10" s="1">
        <f>+Q13</f>
        <v>0.89999999999999991</v>
      </c>
      <c r="AI10" s="1">
        <f>+Q14</f>
        <v>1.2797899999999999E-2</v>
      </c>
    </row>
    <row r="11" spans="2:35">
      <c r="B11" s="19">
        <v>34</v>
      </c>
      <c r="C11" s="4">
        <v>6.0299999999999999E-2</v>
      </c>
      <c r="D11" s="4">
        <v>1.423</v>
      </c>
      <c r="E11" s="4">
        <f>+D11*3.6</f>
        <v>5.1228000000000007</v>
      </c>
      <c r="F11" s="4">
        <v>110</v>
      </c>
      <c r="G11" s="5">
        <f>+D11/C11</f>
        <v>23.598673300165839</v>
      </c>
      <c r="H11" s="4">
        <v>1.22399E-2</v>
      </c>
      <c r="I11" s="20">
        <v>0.76300000000000001</v>
      </c>
      <c r="L11" s="1" t="s">
        <v>6</v>
      </c>
      <c r="M11" s="1">
        <f>+H7</f>
        <v>1.2492990000000001E-2</v>
      </c>
      <c r="N11" s="1">
        <f>+H8</f>
        <v>1.2435277999999999E-2</v>
      </c>
      <c r="O11" s="1">
        <f>+H9</f>
        <v>1.340247E-2</v>
      </c>
      <c r="P11" s="1">
        <f>+H10</f>
        <v>1.37444E-2</v>
      </c>
      <c r="Q11" s="32">
        <f>+(+M11+N11+O11+P11)/4</f>
        <v>1.3018784500000002E-2</v>
      </c>
      <c r="AA11" s="1">
        <f>+K18</f>
        <v>32.2380189691075</v>
      </c>
      <c r="AC11" s="1">
        <v>1.0200000000000001E-2</v>
      </c>
      <c r="AE11" s="1">
        <v>-1.1519999999999999</v>
      </c>
      <c r="AG11" s="1">
        <f>+AA11</f>
        <v>32.2380189691075</v>
      </c>
      <c r="AH11" s="1">
        <f>+Q17</f>
        <v>0.96775000000000011</v>
      </c>
      <c r="AI11" s="1">
        <f>+Q18</f>
        <v>1.18025175E-2</v>
      </c>
    </row>
    <row r="12" spans="2:35">
      <c r="B12" s="19">
        <v>3</v>
      </c>
      <c r="C12" s="4">
        <v>8.2600000000000007E-2</v>
      </c>
      <c r="D12" s="4">
        <v>2.0499999999999998</v>
      </c>
      <c r="E12" s="4">
        <f>+D12*3.6</f>
        <v>7.38</v>
      </c>
      <c r="F12" s="4">
        <v>195</v>
      </c>
      <c r="G12" s="5">
        <f>+D12/C12</f>
        <v>24.818401937046001</v>
      </c>
      <c r="H12" s="4">
        <v>1.3893300000000001E-2</v>
      </c>
      <c r="I12" s="20">
        <v>1.044</v>
      </c>
      <c r="Q12" s="32"/>
      <c r="AA12" s="1">
        <f>+K22</f>
        <v>37.754602857034996</v>
      </c>
      <c r="AC12" s="1">
        <v>0.01</v>
      </c>
      <c r="AE12" s="1">
        <v>-1.107</v>
      </c>
      <c r="AG12" s="1">
        <f>+AA12</f>
        <v>37.754602857034996</v>
      </c>
      <c r="AH12" s="1">
        <f>+Q21</f>
        <v>0.79300000000000004</v>
      </c>
      <c r="AI12" s="1">
        <f>+Q22</f>
        <v>1.6114486825E-2</v>
      </c>
    </row>
    <row r="13" spans="2:35">
      <c r="B13" s="19">
        <v>12</v>
      </c>
      <c r="C13" s="4">
        <v>9.2899999999999996E-2</v>
      </c>
      <c r="D13" s="4">
        <v>2.56</v>
      </c>
      <c r="E13" s="4">
        <f>+D13*3.6</f>
        <v>9.2160000000000011</v>
      </c>
      <c r="F13" s="4">
        <v>235</v>
      </c>
      <c r="G13" s="5">
        <f>+D13/C13</f>
        <v>27.556512378902045</v>
      </c>
      <c r="H13" s="4">
        <v>1.1313999999999999E-2</v>
      </c>
      <c r="I13" s="20">
        <v>1.1599999999999999</v>
      </c>
      <c r="L13" s="1" t="s">
        <v>7</v>
      </c>
      <c r="M13" s="1">
        <f>+I10</f>
        <v>0.63300000000000001</v>
      </c>
      <c r="N13" s="1">
        <f>+I11</f>
        <v>0.76300000000000001</v>
      </c>
      <c r="O13" s="1">
        <f>+I12</f>
        <v>1.044</v>
      </c>
      <c r="P13" s="1">
        <f>+I13</f>
        <v>1.1599999999999999</v>
      </c>
      <c r="Q13" s="32">
        <f>+(+M13+N13+O13+P13)/4</f>
        <v>0.89999999999999991</v>
      </c>
      <c r="AA13" s="1">
        <f>+K26</f>
        <v>41.507260548643465</v>
      </c>
      <c r="AC13" s="1">
        <v>6.8999999999999999E-3</v>
      </c>
      <c r="AE13" s="1">
        <v>-1.5189999999999999</v>
      </c>
      <c r="AG13" s="1">
        <f>+AA13</f>
        <v>41.507260548643465</v>
      </c>
      <c r="AH13" s="1">
        <f>+Q25</f>
        <v>0.86399999999999988</v>
      </c>
      <c r="AI13" s="1">
        <f>+Q26</f>
        <v>1.1348067500000001E-2</v>
      </c>
    </row>
    <row r="14" spans="2:35">
      <c r="B14" s="19">
        <v>4</v>
      </c>
      <c r="C14" s="4">
        <v>6.6100000000000006E-2</v>
      </c>
      <c r="D14" s="4">
        <v>1.8939999999999999</v>
      </c>
      <c r="E14" s="4">
        <f>+D14*3.6</f>
        <v>6.8183999999999996</v>
      </c>
      <c r="F14" s="4">
        <v>155</v>
      </c>
      <c r="G14" s="5">
        <f>+D14/C14</f>
        <v>28.653555219364595</v>
      </c>
      <c r="H14" s="4">
        <v>1.35196E-2</v>
      </c>
      <c r="I14" s="20">
        <v>0.83599999999999997</v>
      </c>
      <c r="K14" s="1">
        <f>+(G11+G12+G13+G14)/4</f>
        <v>26.15678570886962</v>
      </c>
      <c r="L14" s="1" t="s">
        <v>6</v>
      </c>
      <c r="M14" s="1">
        <f>+H10</f>
        <v>1.37444E-2</v>
      </c>
      <c r="N14" s="1">
        <f>+H11</f>
        <v>1.22399E-2</v>
      </c>
      <c r="O14" s="1">
        <f>+H12</f>
        <v>1.3893300000000001E-2</v>
      </c>
      <c r="P14" s="1">
        <f>+H13</f>
        <v>1.1313999999999999E-2</v>
      </c>
      <c r="Q14" s="32">
        <f>+(+M14+N14+O14+P14)/4</f>
        <v>1.2797899999999999E-2</v>
      </c>
      <c r="AA14" s="1">
        <f>+K30</f>
        <v>45.221612270234672</v>
      </c>
      <c r="AC14" s="1">
        <v>9.4999999999999998E-3</v>
      </c>
      <c r="AE14" s="1">
        <v>-1.052</v>
      </c>
      <c r="AG14" s="1">
        <f>+AA14</f>
        <v>45.221612270234672</v>
      </c>
      <c r="AH14" s="1">
        <f>+Q29</f>
        <v>0.59225000000000005</v>
      </c>
      <c r="AI14" s="1">
        <f>+Q30</f>
        <v>2.1061699999999999E-2</v>
      </c>
    </row>
    <row r="15" spans="2:35">
      <c r="B15" s="19">
        <v>15</v>
      </c>
      <c r="C15" s="4">
        <v>0.11700000000000001</v>
      </c>
      <c r="D15" s="4">
        <v>3.59</v>
      </c>
      <c r="E15" s="4">
        <f>+D15*3.6</f>
        <v>12.923999999999999</v>
      </c>
      <c r="F15" s="4">
        <v>320</v>
      </c>
      <c r="G15" s="5">
        <f>+D15/C15</f>
        <v>30.683760683760681</v>
      </c>
      <c r="H15" s="4">
        <v>6.5250000000000004E-3</v>
      </c>
      <c r="I15" s="20">
        <v>1.466</v>
      </c>
      <c r="Q15" s="32"/>
      <c r="AA15" s="1">
        <f>+K34</f>
        <v>52.705976494058604</v>
      </c>
      <c r="AC15" s="1">
        <v>8.2000000000000007E-3</v>
      </c>
      <c r="AE15" s="1">
        <v>-0.91700000000000004</v>
      </c>
      <c r="AG15" s="1">
        <f>+AA15</f>
        <v>52.705976494058604</v>
      </c>
      <c r="AH15" s="1">
        <f>+Q33</f>
        <v>0.60175000000000001</v>
      </c>
      <c r="AI15" s="1">
        <f>+Q34</f>
        <v>1.8522275000000001E-2</v>
      </c>
    </row>
    <row r="16" spans="2:35">
      <c r="B16" s="19">
        <v>5</v>
      </c>
      <c r="C16" s="4">
        <v>0.05</v>
      </c>
      <c r="D16" s="4">
        <v>1.59</v>
      </c>
      <c r="E16" s="4">
        <f>+D16*3.6</f>
        <v>5.7240000000000002</v>
      </c>
      <c r="F16" s="4">
        <v>120</v>
      </c>
      <c r="G16" s="5">
        <f>+D16/C16</f>
        <v>31.8</v>
      </c>
      <c r="H16" s="4">
        <v>1.680208E-2</v>
      </c>
      <c r="I16" s="20">
        <v>0.63200000000000001</v>
      </c>
      <c r="Q16" s="32"/>
      <c r="AA16" s="1">
        <f>+K38</f>
        <v>58.228080698448366</v>
      </c>
      <c r="AC16" s="1">
        <v>5.1000000000000004E-3</v>
      </c>
      <c r="AE16" s="1">
        <v>-1.54</v>
      </c>
      <c r="AG16" s="1">
        <f>+AA16</f>
        <v>58.228080698448366</v>
      </c>
      <c r="AH16" s="1">
        <f>+Q37</f>
        <v>0.62074999999999991</v>
      </c>
      <c r="AI16" s="1">
        <f>+Q38</f>
        <v>1.40907475E-2</v>
      </c>
    </row>
    <row r="17" spans="2:35">
      <c r="B17" s="19">
        <v>13</v>
      </c>
      <c r="C17" s="4">
        <v>7.4300000000000005E-2</v>
      </c>
      <c r="D17" s="4">
        <v>2.4300000000000002</v>
      </c>
      <c r="E17" s="4">
        <f>+D17*3.6</f>
        <v>8.7480000000000011</v>
      </c>
      <c r="F17" s="4">
        <v>190</v>
      </c>
      <c r="G17" s="5">
        <f>+D17/C17</f>
        <v>32.705248990578738</v>
      </c>
      <c r="H17" s="4">
        <v>1.036339E-2</v>
      </c>
      <c r="I17" s="20">
        <v>0.93700000000000006</v>
      </c>
      <c r="L17" s="1" t="s">
        <v>7</v>
      </c>
      <c r="M17" s="1">
        <f>+I14</f>
        <v>0.83599999999999997</v>
      </c>
      <c r="N17" s="1">
        <f>+I15</f>
        <v>1.466</v>
      </c>
      <c r="O17" s="1">
        <f>+I16</f>
        <v>0.63200000000000001</v>
      </c>
      <c r="P17" s="1">
        <f>+I17</f>
        <v>0.93700000000000006</v>
      </c>
      <c r="Q17" s="32">
        <f>+(+M17+N17+O17+P17)/4</f>
        <v>0.96775000000000011</v>
      </c>
      <c r="AA17" s="1">
        <f>+K42</f>
        <v>69.365234612546033</v>
      </c>
      <c r="AC17" s="1">
        <v>3.8E-3</v>
      </c>
      <c r="AE17" s="1">
        <v>-1.7150000000000001</v>
      </c>
      <c r="AG17" s="1">
        <f>+AA17</f>
        <v>69.365234612546033</v>
      </c>
      <c r="AH17" s="1">
        <f>+Q41</f>
        <v>0.41174999999999995</v>
      </c>
      <c r="AI17" s="1">
        <f>+Q42</f>
        <v>2.1497865000000001E-2</v>
      </c>
    </row>
    <row r="18" spans="2:35">
      <c r="B18" s="19">
        <v>35</v>
      </c>
      <c r="C18" s="4">
        <v>2.87E-2</v>
      </c>
      <c r="D18" s="4">
        <v>0.96899999999999997</v>
      </c>
      <c r="E18" s="4">
        <f>+D18*3.6</f>
        <v>3.4883999999999999</v>
      </c>
      <c r="F18" s="4">
        <v>70</v>
      </c>
      <c r="G18" s="5">
        <f>+D18/C18</f>
        <v>33.763066202090592</v>
      </c>
      <c r="H18" s="4">
        <v>2.9971000000000001E-2</v>
      </c>
      <c r="I18" s="20">
        <v>0.36299999999999999</v>
      </c>
      <c r="K18" s="1">
        <f>+(G15+G16+G17+G18)/4</f>
        <v>32.2380189691075</v>
      </c>
      <c r="L18" s="1" t="s">
        <v>6</v>
      </c>
      <c r="M18" s="1">
        <f>+H14</f>
        <v>1.35196E-2</v>
      </c>
      <c r="N18" s="1">
        <f>+H15</f>
        <v>6.5250000000000004E-3</v>
      </c>
      <c r="O18" s="1">
        <f>+H16</f>
        <v>1.680208E-2</v>
      </c>
      <c r="P18" s="1">
        <f>+H17</f>
        <v>1.036339E-2</v>
      </c>
      <c r="Q18" s="32">
        <f>+(+M18+N18+O18+P18)/4</f>
        <v>1.18025175E-2</v>
      </c>
      <c r="AA18" s="1">
        <f>+K46</f>
        <v>85.407113279735398</v>
      </c>
      <c r="AC18" s="1">
        <v>4.7000000000000002E-3</v>
      </c>
      <c r="AE18" s="1">
        <v>-1.413</v>
      </c>
      <c r="AG18" s="1">
        <f>+AA18</f>
        <v>85.407113279735398</v>
      </c>
      <c r="AH18" s="1">
        <f>+Q45</f>
        <v>0.43274999999999997</v>
      </c>
      <c r="AI18" s="1">
        <f>+Q46</f>
        <v>2.2791144999999999E-2</v>
      </c>
    </row>
    <row r="19" spans="2:35">
      <c r="B19" s="19">
        <v>14</v>
      </c>
      <c r="C19" s="4">
        <v>5.6000000000000001E-2</v>
      </c>
      <c r="D19" s="4">
        <v>1.95</v>
      </c>
      <c r="E19" s="4">
        <f>+D19*3.6</f>
        <v>7.02</v>
      </c>
      <c r="F19" s="4">
        <v>150</v>
      </c>
      <c r="G19" s="5">
        <f>+D19/C19</f>
        <v>34.821428571428569</v>
      </c>
      <c r="H19" s="4">
        <v>1.53904E-2</v>
      </c>
      <c r="I19" s="20">
        <v>0.70799999999999996</v>
      </c>
      <c r="Q19" s="32"/>
    </row>
    <row r="20" spans="2:35">
      <c r="B20" s="19">
        <v>17</v>
      </c>
      <c r="C20" s="4">
        <v>8.2199999999999995E-2</v>
      </c>
      <c r="D20" s="4">
        <v>3.073</v>
      </c>
      <c r="E20" s="4">
        <f>+D20*3.6</f>
        <v>11.062799999999999</v>
      </c>
      <c r="F20" s="4">
        <v>260</v>
      </c>
      <c r="G20" s="5">
        <f>+D20/C20</f>
        <v>37.384428223844282</v>
      </c>
      <c r="H20" s="4">
        <v>1.147692E-2</v>
      </c>
      <c r="I20" s="20">
        <v>1.0329999999999999</v>
      </c>
      <c r="Q20" s="32"/>
    </row>
    <row r="21" spans="2:35">
      <c r="B21" s="19">
        <v>16</v>
      </c>
      <c r="C21" s="4">
        <v>8.5800000000000001E-2</v>
      </c>
      <c r="D21" s="4">
        <v>3.3290000000000002</v>
      </c>
      <c r="E21" s="4">
        <f>+D21*3.6</f>
        <v>11.984400000000001</v>
      </c>
      <c r="F21" s="4">
        <v>250</v>
      </c>
      <c r="G21" s="5">
        <f>+D21/C21</f>
        <v>38.799533799533798</v>
      </c>
      <c r="H21" s="4">
        <v>7.6196273E-3</v>
      </c>
      <c r="I21" s="20">
        <v>1.0680000000000001</v>
      </c>
      <c r="L21" s="1" t="s">
        <v>7</v>
      </c>
      <c r="M21" s="1">
        <f>+I18</f>
        <v>0.36299999999999999</v>
      </c>
      <c r="N21" s="1">
        <f>+I19</f>
        <v>0.70799999999999996</v>
      </c>
      <c r="O21" s="1">
        <f>+I20</f>
        <v>1.0329999999999999</v>
      </c>
      <c r="P21" s="1">
        <f>+I21</f>
        <v>1.0680000000000001</v>
      </c>
      <c r="Q21" s="32">
        <f>+(+M21+N21+O21+P21)/4</f>
        <v>0.79300000000000004</v>
      </c>
      <c r="AA21" s="1" t="str">
        <f>+AA8</f>
        <v>mu</v>
      </c>
      <c r="AB21" s="1" t="str">
        <f>+AC8</f>
        <v>a</v>
      </c>
    </row>
    <row r="22" spans="2:35">
      <c r="B22" s="19">
        <v>38</v>
      </c>
      <c r="C22" s="4">
        <v>7.6799999999999993E-2</v>
      </c>
      <c r="D22" s="4">
        <v>3.073</v>
      </c>
      <c r="E22" s="4">
        <f>+D22*3.6</f>
        <v>11.062799999999999</v>
      </c>
      <c r="F22" s="4">
        <v>230</v>
      </c>
      <c r="G22" s="5">
        <f>+D22/C22</f>
        <v>40.013020833333336</v>
      </c>
      <c r="H22" s="4">
        <v>9.3486100000000003E-3</v>
      </c>
      <c r="I22" s="20">
        <v>0.95599999999999996</v>
      </c>
      <c r="K22" s="1">
        <f>+(G19+G20+G21+G22)/4</f>
        <v>37.754602857034996</v>
      </c>
      <c r="L22" s="1" t="s">
        <v>6</v>
      </c>
      <c r="M22" s="1">
        <f>+H18</f>
        <v>2.9971000000000001E-2</v>
      </c>
      <c r="N22" s="1">
        <f>+H19</f>
        <v>1.53904E-2</v>
      </c>
      <c r="O22" s="1">
        <f>+H20</f>
        <v>1.147692E-2</v>
      </c>
      <c r="P22" s="1">
        <f>+H21</f>
        <v>7.6196273E-3</v>
      </c>
      <c r="Q22" s="32">
        <f>+(+M22+N22+O22+P22)/4</f>
        <v>1.6114486825E-2</v>
      </c>
      <c r="AA22" s="1">
        <f t="shared" ref="AA22:AB29" si="0">+AA9</f>
        <v>16.344876296338274</v>
      </c>
      <c r="AB22" s="1">
        <f>+AC9</f>
        <v>1.2800000000000001E-2</v>
      </c>
    </row>
    <row r="23" spans="2:35">
      <c r="B23" s="19">
        <v>32</v>
      </c>
      <c r="C23" s="4">
        <v>3.6200000000000003E-2</v>
      </c>
      <c r="D23" s="4">
        <v>1.4850000000000001</v>
      </c>
      <c r="E23" s="4">
        <f>+D23*3.6</f>
        <v>5.3460000000000001</v>
      </c>
      <c r="F23" s="4">
        <v>100</v>
      </c>
      <c r="G23" s="5">
        <f>+D23/C23</f>
        <v>41.02209944751381</v>
      </c>
      <c r="H23" s="4">
        <v>2.00626E-2</v>
      </c>
      <c r="I23" s="20">
        <v>0.45800000000000002</v>
      </c>
      <c r="Q23" s="32"/>
      <c r="AA23" s="1">
        <f t="shared" si="0"/>
        <v>26.15678570886962</v>
      </c>
      <c r="AB23" s="1">
        <f>+AC10</f>
        <v>1.2500000000000001E-2</v>
      </c>
    </row>
    <row r="24" spans="2:35">
      <c r="B24" s="19">
        <v>6</v>
      </c>
      <c r="C24" s="4">
        <v>5.8099999999999999E-2</v>
      </c>
      <c r="D24" s="4">
        <v>2.39</v>
      </c>
      <c r="E24" s="4">
        <f>+D24*3.6</f>
        <v>8.604000000000001</v>
      </c>
      <c r="F24" s="4">
        <v>170</v>
      </c>
      <c r="G24" s="5">
        <f>+D24/C24</f>
        <v>41.135972461273667</v>
      </c>
      <c r="H24" s="4">
        <v>1.2233300000000001E-2</v>
      </c>
      <c r="I24" s="20">
        <v>0.73299999999999998</v>
      </c>
      <c r="Q24" s="32"/>
      <c r="AA24" s="1">
        <f t="shared" si="0"/>
        <v>32.2380189691075</v>
      </c>
      <c r="AB24" s="1">
        <f>+AC11</f>
        <v>1.0200000000000001E-2</v>
      </c>
    </row>
    <row r="25" spans="2:35">
      <c r="B25" s="19">
        <v>39</v>
      </c>
      <c r="C25" s="4">
        <v>0.1048</v>
      </c>
      <c r="D25" s="4">
        <v>4.3529999999999998</v>
      </c>
      <c r="E25" s="4">
        <f>+D25*3.6</f>
        <v>15.6708</v>
      </c>
      <c r="F25" s="4">
        <v>330</v>
      </c>
      <c r="G25" s="5">
        <f>+D25/C25</f>
        <v>41.536259541984727</v>
      </c>
      <c r="H25" s="4">
        <v>3.7477600000000002E-3</v>
      </c>
      <c r="I25" s="20">
        <v>1.3089999999999999</v>
      </c>
      <c r="L25" s="1" t="s">
        <v>7</v>
      </c>
      <c r="M25" s="1">
        <f>+I22</f>
        <v>0.95599999999999996</v>
      </c>
      <c r="N25" s="1">
        <f>+I23</f>
        <v>0.45800000000000002</v>
      </c>
      <c r="O25" s="1">
        <f>+I24</f>
        <v>0.73299999999999998</v>
      </c>
      <c r="P25" s="1">
        <f>+I25</f>
        <v>1.3089999999999999</v>
      </c>
      <c r="Q25" s="32">
        <f>+(+M25+N25+O25+P25)/4</f>
        <v>0.86399999999999988</v>
      </c>
      <c r="AA25" s="1">
        <f t="shared" si="0"/>
        <v>37.754602857034996</v>
      </c>
      <c r="AB25" s="1">
        <f>+AC12</f>
        <v>0.01</v>
      </c>
    </row>
    <row r="26" spans="2:35">
      <c r="B26" s="19">
        <v>7</v>
      </c>
      <c r="C26" s="4">
        <v>4.8399999999999999E-2</v>
      </c>
      <c r="D26" s="4">
        <v>2.0489999999999999</v>
      </c>
      <c r="E26" s="4">
        <f>+D26*3.6</f>
        <v>7.3764000000000003</v>
      </c>
      <c r="F26" s="4">
        <v>140</v>
      </c>
      <c r="G26" s="5">
        <f>+D26/C26</f>
        <v>42.334710743801651</v>
      </c>
      <c r="H26" s="4">
        <v>1.4709699999999999E-2</v>
      </c>
      <c r="I26" s="20">
        <v>0.61099999999999999</v>
      </c>
      <c r="K26" s="1">
        <f>+(G23+G24+G25+G26)/4</f>
        <v>41.507260548643465</v>
      </c>
      <c r="L26" s="1" t="s">
        <v>6</v>
      </c>
      <c r="M26" s="1">
        <f>+H22</f>
        <v>9.3486100000000003E-3</v>
      </c>
      <c r="N26" s="1">
        <f>+H23</f>
        <v>2.00626E-2</v>
      </c>
      <c r="O26" s="1">
        <f>+H24</f>
        <v>1.2233300000000001E-2</v>
      </c>
      <c r="P26" s="1">
        <f>+H25</f>
        <v>3.7477600000000002E-3</v>
      </c>
      <c r="Q26" s="32">
        <f>+(+M26+N26+O26+P26)/4</f>
        <v>1.1348067500000001E-2</v>
      </c>
      <c r="AA26" s="1">
        <f t="shared" si="0"/>
        <v>41.507260548643465</v>
      </c>
      <c r="AB26" s="1">
        <f>+AC13</f>
        <v>6.8999999999999999E-3</v>
      </c>
    </row>
    <row r="27" spans="2:35">
      <c r="B27" s="19">
        <v>20</v>
      </c>
      <c r="C27" s="4">
        <v>8.2799999999999999E-2</v>
      </c>
      <c r="D27" s="4">
        <v>3.641</v>
      </c>
      <c r="E27" s="4">
        <f>+D27*3.6</f>
        <v>13.1076</v>
      </c>
      <c r="F27" s="4">
        <v>290</v>
      </c>
      <c r="G27" s="5">
        <f>+D27/C27</f>
        <v>43.973429951690825</v>
      </c>
      <c r="H27" s="4">
        <v>9.5628999999999992E-3</v>
      </c>
      <c r="I27" s="20">
        <v>1.038</v>
      </c>
      <c r="Q27" s="32"/>
      <c r="AA27" s="1">
        <f t="shared" si="0"/>
        <v>45.221612270234672</v>
      </c>
      <c r="AB27" s="1">
        <f>+AC14</f>
        <v>9.4999999999999998E-3</v>
      </c>
    </row>
    <row r="28" spans="2:35">
      <c r="B28" s="19">
        <v>33</v>
      </c>
      <c r="C28" s="4">
        <v>2.1999999999999999E-2</v>
      </c>
      <c r="D28" s="4">
        <v>0.96899999999999997</v>
      </c>
      <c r="E28" s="4">
        <f>+D28*3.6</f>
        <v>3.4883999999999999</v>
      </c>
      <c r="F28" s="4">
        <v>70</v>
      </c>
      <c r="G28" s="5">
        <f>+D28/C28</f>
        <v>44.045454545454547</v>
      </c>
      <c r="H28" s="4">
        <v>3.7726999999999997E-2</v>
      </c>
      <c r="I28" s="20">
        <v>0.27800000000000002</v>
      </c>
      <c r="Q28" s="32"/>
      <c r="AA28" s="1">
        <f t="shared" si="0"/>
        <v>52.705976494058604</v>
      </c>
      <c r="AB28" s="1">
        <f>+AC15</f>
        <v>8.2000000000000007E-3</v>
      </c>
    </row>
    <row r="29" spans="2:35">
      <c r="B29" s="19">
        <v>8</v>
      </c>
      <c r="C29" s="4">
        <v>3.5000000000000003E-2</v>
      </c>
      <c r="D29" s="4">
        <v>1.5880000000000001</v>
      </c>
      <c r="E29" s="4">
        <f>+D29*3.6</f>
        <v>5.7168000000000001</v>
      </c>
      <c r="F29" s="4">
        <v>110</v>
      </c>
      <c r="G29" s="5">
        <f>+D29/C29</f>
        <v>45.371428571428567</v>
      </c>
      <c r="H29" s="4">
        <v>2.2247200000000002E-2</v>
      </c>
      <c r="I29" s="20">
        <v>0.442</v>
      </c>
      <c r="L29" s="1" t="s">
        <v>7</v>
      </c>
      <c r="M29" s="1">
        <f>+I26</f>
        <v>0.61099999999999999</v>
      </c>
      <c r="N29" s="1">
        <f>+I27</f>
        <v>1.038</v>
      </c>
      <c r="O29" s="1">
        <f>+I28</f>
        <v>0.27800000000000002</v>
      </c>
      <c r="P29" s="1">
        <f>+I29</f>
        <v>0.442</v>
      </c>
      <c r="Q29" s="32">
        <f>+(+M29+N29+O29+P29)/4</f>
        <v>0.59225000000000005</v>
      </c>
      <c r="AA29" s="1">
        <f t="shared" si="0"/>
        <v>58.228080698448366</v>
      </c>
      <c r="AB29" s="1">
        <f>+AC16</f>
        <v>5.1000000000000004E-3</v>
      </c>
    </row>
    <row r="30" spans="2:35">
      <c r="B30" s="19">
        <v>18</v>
      </c>
      <c r="C30" s="4">
        <v>6.4699999999999994E-2</v>
      </c>
      <c r="D30" s="4">
        <v>3.073</v>
      </c>
      <c r="E30" s="4">
        <f>+D30*3.6</f>
        <v>11.062799999999999</v>
      </c>
      <c r="F30" s="4">
        <v>220</v>
      </c>
      <c r="G30" s="5">
        <f>+D30/C30</f>
        <v>47.496136012364765</v>
      </c>
      <c r="H30" s="4">
        <v>1.0651799999999999E-2</v>
      </c>
      <c r="I30" s="20">
        <v>0.81399999999999995</v>
      </c>
      <c r="K30" s="1">
        <f>+(G27+G28+G29+G30)/4</f>
        <v>45.221612270234672</v>
      </c>
      <c r="L30" s="1" t="s">
        <v>6</v>
      </c>
      <c r="M30" s="1">
        <f>+H26</f>
        <v>1.4709699999999999E-2</v>
      </c>
      <c r="N30" s="1">
        <f>+H27</f>
        <v>9.5628999999999992E-3</v>
      </c>
      <c r="O30" s="1">
        <f>+H28</f>
        <v>3.7726999999999997E-2</v>
      </c>
      <c r="P30" s="1">
        <f>+H29</f>
        <v>2.2247200000000002E-2</v>
      </c>
      <c r="Q30" s="32">
        <f>+(+M30+N30+O30+P30)/4</f>
        <v>2.1061699999999999E-2</v>
      </c>
      <c r="AA30" s="1">
        <f>+AA17</f>
        <v>69.365234612546033</v>
      </c>
      <c r="AB30" s="1">
        <f>+AC17</f>
        <v>3.8E-3</v>
      </c>
    </row>
    <row r="31" spans="2:35">
      <c r="B31" s="19">
        <v>9</v>
      </c>
      <c r="C31" s="4">
        <v>4.7800000000000002E-2</v>
      </c>
      <c r="D31" s="4">
        <v>2.38</v>
      </c>
      <c r="E31" s="4">
        <f>+D31*3.6</f>
        <v>8.5679999999999996</v>
      </c>
      <c r="F31" s="4">
        <v>160</v>
      </c>
      <c r="G31" s="5">
        <f>+D31/C31</f>
        <v>49.790794979079493</v>
      </c>
      <c r="H31" s="4">
        <v>1.40836E-2</v>
      </c>
      <c r="I31" s="20">
        <v>0.60299999999999998</v>
      </c>
      <c r="Q31" s="32"/>
    </row>
    <row r="32" spans="2:35">
      <c r="B32" s="19">
        <v>31</v>
      </c>
      <c r="C32" s="4">
        <v>1.2500000000000001E-2</v>
      </c>
      <c r="D32" s="4">
        <v>0.64</v>
      </c>
      <c r="E32" s="4">
        <f>+D32*3.6</f>
        <v>2.3040000000000003</v>
      </c>
      <c r="F32" s="4">
        <v>70</v>
      </c>
      <c r="G32" s="5">
        <f>+D32/C32</f>
        <v>51.199999999999996</v>
      </c>
      <c r="H32" s="4">
        <v>4.05977E-2</v>
      </c>
      <c r="I32" s="20">
        <v>0.17299999999999999</v>
      </c>
      <c r="Q32" s="32"/>
    </row>
    <row r="33" spans="2:17">
      <c r="B33" s="19">
        <v>21</v>
      </c>
      <c r="C33" s="4">
        <v>6.6100000000000006E-2</v>
      </c>
      <c r="D33" s="4">
        <v>3.585</v>
      </c>
      <c r="E33" s="4">
        <f>+D33*3.6</f>
        <v>12.906000000000001</v>
      </c>
      <c r="F33" s="4">
        <v>240</v>
      </c>
      <c r="G33" s="5">
        <f>+D33/C33</f>
        <v>54.236006051437208</v>
      </c>
      <c r="H33" s="4">
        <v>8.7559999999999999E-3</v>
      </c>
      <c r="I33" s="20">
        <v>0.81699999999999995</v>
      </c>
      <c r="L33" s="1" t="s">
        <v>7</v>
      </c>
      <c r="M33" s="1">
        <f>+I30</f>
        <v>0.81399999999999995</v>
      </c>
      <c r="N33" s="1">
        <f>+I31</f>
        <v>0.60299999999999998</v>
      </c>
      <c r="O33" s="1">
        <f>+I32</f>
        <v>0.17299999999999999</v>
      </c>
      <c r="P33" s="1">
        <f>+I33</f>
        <v>0.81699999999999995</v>
      </c>
      <c r="Q33" s="32">
        <f>+(+M33+N33+O33+P33)/4</f>
        <v>0.60175000000000001</v>
      </c>
    </row>
    <row r="34" spans="2:17">
      <c r="B34" s="19">
        <v>22</v>
      </c>
      <c r="C34" s="4">
        <v>8.2900000000000001E-2</v>
      </c>
      <c r="D34" s="4">
        <v>4.609</v>
      </c>
      <c r="E34" s="4">
        <f>+D34*3.6</f>
        <v>16.592400000000001</v>
      </c>
      <c r="F34" s="4">
        <v>300</v>
      </c>
      <c r="G34" s="5">
        <f>+D34/C34</f>
        <v>55.597104945717732</v>
      </c>
      <c r="H34" s="4">
        <v>5.1021900000000004E-3</v>
      </c>
      <c r="I34" s="20">
        <v>1.024</v>
      </c>
      <c r="K34" s="1">
        <f>+(G31+G32+G33+G34)/4</f>
        <v>52.705976494058604</v>
      </c>
      <c r="L34" s="1" t="s">
        <v>6</v>
      </c>
      <c r="M34" s="1">
        <f>+H30</f>
        <v>1.0651799999999999E-2</v>
      </c>
      <c r="N34" s="1">
        <f>+H31</f>
        <v>1.40836E-2</v>
      </c>
      <c r="O34" s="1">
        <f>+H32</f>
        <v>4.05977E-2</v>
      </c>
      <c r="P34" s="1">
        <f>+H33</f>
        <v>8.7559999999999999E-3</v>
      </c>
      <c r="Q34" s="32">
        <f>+(+M34+N34+O34+P34)/4</f>
        <v>1.8522275000000001E-2</v>
      </c>
    </row>
    <row r="35" spans="2:17">
      <c r="B35" s="19">
        <v>11</v>
      </c>
      <c r="C35" s="4">
        <v>2.8500000000000001E-2</v>
      </c>
      <c r="D35" s="4">
        <v>1.6220000000000001</v>
      </c>
      <c r="E35" s="4">
        <f>+D35*3.6</f>
        <v>5.8392000000000008</v>
      </c>
      <c r="F35" s="4">
        <v>110</v>
      </c>
      <c r="G35" s="5">
        <f>+D35/C35</f>
        <v>56.912280701754391</v>
      </c>
      <c r="H35" s="4">
        <v>2.5786E-2</v>
      </c>
      <c r="I35" s="20">
        <v>0.36</v>
      </c>
      <c r="Q35" s="32"/>
    </row>
    <row r="36" spans="2:17">
      <c r="B36" s="19">
        <v>19</v>
      </c>
      <c r="C36" s="4">
        <v>4.9500000000000002E-2</v>
      </c>
      <c r="D36" s="4">
        <v>2.82</v>
      </c>
      <c r="E36" s="4">
        <f>+D36*3.6</f>
        <v>10.151999999999999</v>
      </c>
      <c r="F36" s="4">
        <v>170</v>
      </c>
      <c r="G36" s="5">
        <f>+D36/C36</f>
        <v>56.969696969696962</v>
      </c>
      <c r="H36" s="4">
        <v>1.0175E-2</v>
      </c>
      <c r="I36" s="20">
        <v>0.61699999999999999</v>
      </c>
      <c r="Q36" s="32"/>
    </row>
    <row r="37" spans="2:17">
      <c r="B37" s="19">
        <v>10</v>
      </c>
      <c r="C37" s="4">
        <v>3.8199999999999998E-2</v>
      </c>
      <c r="D37" s="4">
        <v>2.177</v>
      </c>
      <c r="E37" s="4">
        <f>+D37*3.6</f>
        <v>7.8372000000000002</v>
      </c>
      <c r="F37" s="4">
        <v>135</v>
      </c>
      <c r="G37" s="5">
        <f>+D37/C37</f>
        <v>56.989528795811523</v>
      </c>
      <c r="H37" s="4">
        <v>1.5299800000000001E-2</v>
      </c>
      <c r="I37" s="20">
        <v>0.48199999999999998</v>
      </c>
      <c r="L37" s="1" t="s">
        <v>7</v>
      </c>
      <c r="M37" s="1">
        <f>+I34</f>
        <v>1.024</v>
      </c>
      <c r="N37" s="1">
        <f>+I35</f>
        <v>0.36</v>
      </c>
      <c r="O37" s="1">
        <f>+I36</f>
        <v>0.61699999999999999</v>
      </c>
      <c r="P37" s="1">
        <f>+I37</f>
        <v>0.48199999999999998</v>
      </c>
      <c r="Q37" s="32">
        <f>+(+M37+N37+O37+P37)/4</f>
        <v>0.62074999999999991</v>
      </c>
    </row>
    <row r="38" spans="2:17">
      <c r="B38" s="19">
        <v>30</v>
      </c>
      <c r="C38" s="4">
        <v>1.9599999999999999E-2</v>
      </c>
      <c r="D38" s="4">
        <v>1.216</v>
      </c>
      <c r="E38" s="4">
        <f>+D38*3.6</f>
        <v>4.3776000000000002</v>
      </c>
      <c r="F38" s="4">
        <v>90</v>
      </c>
      <c r="G38" s="5">
        <f>+D38/C38</f>
        <v>62.04081632653061</v>
      </c>
      <c r="H38" s="4">
        <v>4.0252000000000003E-2</v>
      </c>
      <c r="I38" s="20">
        <v>0.248</v>
      </c>
      <c r="K38" s="1">
        <f>+(G35+G36+G37+G38)/4</f>
        <v>58.228080698448366</v>
      </c>
      <c r="L38" s="1" t="s">
        <v>6</v>
      </c>
      <c r="M38" s="1">
        <f>+H34</f>
        <v>5.1021900000000004E-3</v>
      </c>
      <c r="N38" s="1">
        <f>+H35</f>
        <v>2.5786E-2</v>
      </c>
      <c r="O38" s="1">
        <f>+H36</f>
        <v>1.0175E-2</v>
      </c>
      <c r="P38" s="1">
        <f>+H37</f>
        <v>1.5299800000000001E-2</v>
      </c>
      <c r="Q38" s="32">
        <f>+(+M38+N38+O38+P38)/4</f>
        <v>1.40907475E-2</v>
      </c>
    </row>
    <row r="39" spans="2:17">
      <c r="B39" s="19">
        <v>24</v>
      </c>
      <c r="C39" s="4">
        <v>3.6200000000000003E-2</v>
      </c>
      <c r="D39" s="4">
        <v>2.4300000000000002</v>
      </c>
      <c r="E39" s="4">
        <f>+D39*3.6</f>
        <v>8.7480000000000011</v>
      </c>
      <c r="F39" s="4">
        <v>150</v>
      </c>
      <c r="G39" s="5">
        <f>+D39/C39</f>
        <v>67.127071823204417</v>
      </c>
      <c r="H39" s="4">
        <v>1.5803560000000001E-2</v>
      </c>
      <c r="I39" s="20">
        <v>0.45600000000000002</v>
      </c>
      <c r="Q39" s="32"/>
    </row>
    <row r="40" spans="2:17">
      <c r="B40" s="19">
        <v>25</v>
      </c>
      <c r="C40" s="4">
        <v>2.8899999999999999E-2</v>
      </c>
      <c r="D40" s="4">
        <v>1.9850000000000001</v>
      </c>
      <c r="E40" s="4">
        <f>+D40*3.6</f>
        <v>7.1460000000000008</v>
      </c>
      <c r="F40" s="4">
        <v>125</v>
      </c>
      <c r="G40" s="5">
        <f>+D40/C40</f>
        <v>68.68512110726644</v>
      </c>
      <c r="H40" s="4">
        <v>2.0885600000000001E-2</v>
      </c>
      <c r="I40" s="20">
        <v>0.36499999999999999</v>
      </c>
      <c r="Q40" s="32"/>
    </row>
    <row r="41" spans="2:17">
      <c r="B41" s="19">
        <v>27</v>
      </c>
      <c r="C41" s="4">
        <v>4.65E-2</v>
      </c>
      <c r="D41" s="4">
        <v>3.28</v>
      </c>
      <c r="E41" s="4">
        <f>+D41*3.6</f>
        <v>11.808</v>
      </c>
      <c r="F41" s="4">
        <v>185</v>
      </c>
      <c r="G41" s="5">
        <f>+D41/C41</f>
        <v>70.537634408602145</v>
      </c>
      <c r="H41" s="4">
        <v>9.0503000000000007E-3</v>
      </c>
      <c r="I41" s="20">
        <v>0.57799999999999996</v>
      </c>
      <c r="L41" s="1" t="s">
        <v>7</v>
      </c>
      <c r="M41" s="1">
        <f>+I38</f>
        <v>0.248</v>
      </c>
      <c r="N41" s="1">
        <f>+I39</f>
        <v>0.45600000000000002</v>
      </c>
      <c r="O41" s="1">
        <f>+I40</f>
        <v>0.36499999999999999</v>
      </c>
      <c r="P41" s="1">
        <f>+I41</f>
        <v>0.57799999999999996</v>
      </c>
      <c r="Q41" s="32">
        <f>+(+M41+N41+O41+P41)/4</f>
        <v>0.41174999999999995</v>
      </c>
    </row>
    <row r="42" spans="2:17">
      <c r="B42" s="19">
        <v>26</v>
      </c>
      <c r="C42" s="4">
        <v>1.7999999999999999E-2</v>
      </c>
      <c r="D42" s="4">
        <v>1.28</v>
      </c>
      <c r="E42" s="4">
        <f>+D42*3.6</f>
        <v>4.6080000000000005</v>
      </c>
      <c r="F42" s="4">
        <v>100</v>
      </c>
      <c r="G42" s="5">
        <f>+D42/C42</f>
        <v>71.111111111111114</v>
      </c>
      <c r="H42" s="4">
        <v>4.5023599999999997E-2</v>
      </c>
      <c r="I42" s="20">
        <v>0.22700000000000001</v>
      </c>
      <c r="K42" s="1">
        <f>+(G39+G40+G41+G42)/4</f>
        <v>69.365234612546033</v>
      </c>
      <c r="L42" s="1" t="s">
        <v>6</v>
      </c>
      <c r="M42" s="1">
        <f>+H38</f>
        <v>4.0252000000000003E-2</v>
      </c>
      <c r="N42" s="1">
        <f>+H39</f>
        <v>1.5803560000000001E-2</v>
      </c>
      <c r="O42" s="1">
        <f>+H40</f>
        <v>2.0885600000000001E-2</v>
      </c>
      <c r="P42" s="1">
        <f>+H41</f>
        <v>9.0503000000000007E-3</v>
      </c>
      <c r="Q42" s="32">
        <f>+(+M42+N42+O42+P42)/4</f>
        <v>2.1497865000000001E-2</v>
      </c>
    </row>
    <row r="43" spans="2:17">
      <c r="B43" s="19">
        <v>23</v>
      </c>
      <c r="C43" s="4">
        <v>6.0900000000000003E-2</v>
      </c>
      <c r="D43" s="4">
        <v>4.3529999999999998</v>
      </c>
      <c r="E43" s="4">
        <f>+D43*3.6</f>
        <v>15.6708</v>
      </c>
      <c r="F43" s="4">
        <v>260</v>
      </c>
      <c r="G43" s="5">
        <f>+D43/C43</f>
        <v>71.47783251231526</v>
      </c>
      <c r="H43" s="4">
        <v>7.1414800000000004E-3</v>
      </c>
      <c r="I43" s="20">
        <v>0.76200000000000001</v>
      </c>
      <c r="Q43" s="32"/>
    </row>
    <row r="44" spans="2:17">
      <c r="B44" s="19">
        <v>28</v>
      </c>
      <c r="C44" s="4">
        <v>3.7100000000000001E-2</v>
      </c>
      <c r="D44" s="4">
        <v>2.73</v>
      </c>
      <c r="E44" s="4">
        <f>+D44*3.6</f>
        <v>9.8279999999999994</v>
      </c>
      <c r="F44" s="4">
        <v>160</v>
      </c>
      <c r="G44" s="5">
        <f>+D44/C44</f>
        <v>73.584905660377359</v>
      </c>
      <c r="H44" s="4">
        <v>1.33455E-2</v>
      </c>
      <c r="I44" s="20">
        <v>0.47599999999999998</v>
      </c>
      <c r="Q44" s="32"/>
    </row>
    <row r="45" spans="2:17">
      <c r="B45" s="19">
        <v>29</v>
      </c>
      <c r="C45" s="4">
        <v>2.1100000000000001E-2</v>
      </c>
      <c r="D45" s="4">
        <v>1.8779999999999999</v>
      </c>
      <c r="E45" s="4">
        <f>+D45*3.6</f>
        <v>6.7607999999999997</v>
      </c>
      <c r="F45" s="4">
        <v>120</v>
      </c>
      <c r="G45" s="5">
        <f>+D45/C45</f>
        <v>89.004739336492889</v>
      </c>
      <c r="H45" s="4">
        <v>2.5654E-2</v>
      </c>
      <c r="I45" s="20">
        <v>0.26600000000000001</v>
      </c>
      <c r="L45" s="1" t="s">
        <v>7</v>
      </c>
      <c r="M45" s="1">
        <f>+I42</f>
        <v>0.22700000000000001</v>
      </c>
      <c r="N45" s="1">
        <f>+I43</f>
        <v>0.76200000000000001</v>
      </c>
      <c r="O45" s="1">
        <f>+I44</f>
        <v>0.47599999999999998</v>
      </c>
      <c r="P45" s="1">
        <f>+I45</f>
        <v>0.26600000000000001</v>
      </c>
      <c r="Q45" s="32">
        <f>+(+M45+N45+O45+P45)/4</f>
        <v>0.43274999999999997</v>
      </c>
    </row>
    <row r="46" spans="2:17" ht="15.75" thickBot="1">
      <c r="B46" s="21">
        <v>40</v>
      </c>
      <c r="C46" s="22">
        <v>1.23E-2</v>
      </c>
      <c r="D46" s="22">
        <v>1.323</v>
      </c>
      <c r="E46" s="22">
        <f>+D46*3.6</f>
        <v>4.7628000000000004</v>
      </c>
      <c r="F46" s="29">
        <v>60</v>
      </c>
      <c r="G46" s="23">
        <f>+D46/C46</f>
        <v>107.5609756097561</v>
      </c>
      <c r="H46" s="22"/>
      <c r="I46" s="24">
        <v>0.16800000000000001</v>
      </c>
      <c r="K46" s="1">
        <f>+(G43+G44+G45+G46)/4</f>
        <v>85.407113279735398</v>
      </c>
      <c r="L46" s="1" t="s">
        <v>6</v>
      </c>
      <c r="M46" s="1">
        <f>+H42</f>
        <v>4.5023599999999997E-2</v>
      </c>
      <c r="N46" s="1">
        <f>+H43</f>
        <v>7.1414800000000004E-3</v>
      </c>
      <c r="O46" s="1">
        <f>+H44</f>
        <v>1.33455E-2</v>
      </c>
      <c r="P46" s="1">
        <f>+H45</f>
        <v>2.5654E-2</v>
      </c>
      <c r="Q46" s="32">
        <f>+(+M46+N46+O46+P46)/4</f>
        <v>2.2791144999999999E-2</v>
      </c>
    </row>
    <row r="47" spans="2:17" ht="15.75" thickBot="1">
      <c r="B47" s="25" t="s">
        <v>15</v>
      </c>
      <c r="C47" s="26">
        <v>1.23E-2</v>
      </c>
      <c r="D47" s="26">
        <v>1.323</v>
      </c>
      <c r="E47" s="26">
        <f>+D47*3.6</f>
        <v>4.7628000000000004</v>
      </c>
      <c r="F47" s="30">
        <v>61.77</v>
      </c>
      <c r="G47" s="27">
        <f>+D47/C47</f>
        <v>107.5609756097561</v>
      </c>
      <c r="H47" s="26">
        <v>5.0000000000000001E-3</v>
      </c>
      <c r="I47" s="28">
        <v>0.16600000000000001</v>
      </c>
      <c r="Q47" s="32"/>
    </row>
  </sheetData>
  <sortState ref="B8:I47">
    <sortCondition ref="G8:G4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2010-08-26T10:23:19Z</dcterms:created>
  <dcterms:modified xsi:type="dcterms:W3CDTF">2010-08-26T16:55:33Z</dcterms:modified>
</cp:coreProperties>
</file>